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610" windowHeight="11640"/>
  </bookViews>
  <sheets>
    <sheet name="Лист1" sheetId="1" r:id="rId1"/>
  </sheets>
  <definedNames>
    <definedName name="_xlnm._FilterDatabase" localSheetId="0" hidden="1">Лист1!$B$112:$I$206</definedName>
  </definedNames>
  <calcPr calcId="145621" refMode="R1C1"/>
</workbook>
</file>

<file path=xl/calcChain.xml><?xml version="1.0" encoding="utf-8"?>
<calcChain xmlns="http://schemas.openxmlformats.org/spreadsheetml/2006/main">
  <c r="F123" i="1" l="1"/>
  <c r="I123" i="1"/>
  <c r="I49" i="1" l="1"/>
  <c r="F49" i="1"/>
  <c r="F102" i="1" l="1"/>
  <c r="I102" i="1"/>
  <c r="I88" i="1" l="1"/>
  <c r="F88" i="1"/>
  <c r="I42" i="1"/>
  <c r="F42" i="1"/>
  <c r="I51" i="1"/>
  <c r="F51" i="1"/>
  <c r="I45" i="1"/>
  <c r="F45" i="1"/>
  <c r="F108" i="1"/>
  <c r="F87" i="1"/>
  <c r="F79" i="1"/>
  <c r="F80" i="1"/>
  <c r="F81" i="1"/>
  <c r="F82" i="1"/>
  <c r="F83" i="1"/>
  <c r="F84" i="1"/>
  <c r="I84" i="1"/>
  <c r="I83" i="1"/>
  <c r="F72" i="1"/>
  <c r="F73" i="1"/>
  <c r="F74" i="1"/>
  <c r="F75" i="1"/>
  <c r="F76" i="1"/>
  <c r="F43" i="1"/>
  <c r="F44" i="1"/>
  <c r="F46" i="1"/>
  <c r="F47" i="1"/>
  <c r="F48" i="1"/>
  <c r="F50" i="1"/>
  <c r="F52" i="1"/>
  <c r="F53" i="1"/>
  <c r="F54" i="1"/>
  <c r="F55" i="1"/>
  <c r="F56" i="1"/>
  <c r="F31" i="1"/>
  <c r="F32" i="1"/>
  <c r="F33" i="1"/>
  <c r="F34" i="1"/>
  <c r="F35" i="1"/>
  <c r="F36" i="1"/>
  <c r="F37" i="1"/>
  <c r="F38" i="1"/>
  <c r="F39" i="1"/>
  <c r="F27" i="1"/>
  <c r="F28" i="1"/>
  <c r="F26" i="1"/>
  <c r="F59" i="1"/>
  <c r="F60" i="1"/>
  <c r="F61" i="1"/>
  <c r="F62" i="1"/>
  <c r="F63" i="1"/>
  <c r="F64" i="1"/>
  <c r="F65" i="1"/>
  <c r="F66" i="1"/>
  <c r="F67" i="1"/>
  <c r="F68" i="1"/>
  <c r="F69" i="1"/>
  <c r="I64" i="1"/>
  <c r="I65" i="1"/>
  <c r="I66" i="1"/>
  <c r="F58" i="1"/>
  <c r="I59" i="1"/>
  <c r="I61" i="1"/>
  <c r="I44" i="1"/>
  <c r="I43" i="1"/>
  <c r="I80" i="1" l="1"/>
  <c r="I99" i="1"/>
  <c r="F90" i="1" l="1"/>
  <c r="I90" i="1"/>
  <c r="F91" i="1"/>
  <c r="I91" i="1"/>
  <c r="F92" i="1"/>
  <c r="I92" i="1"/>
  <c r="F93" i="1"/>
  <c r="I93" i="1"/>
  <c r="F206" i="1"/>
  <c r="F71" i="1"/>
  <c r="F94" i="1"/>
  <c r="F95" i="1"/>
  <c r="F96" i="1"/>
  <c r="F99" i="1"/>
  <c r="F103" i="1"/>
  <c r="F104" i="1"/>
  <c r="F107" i="1"/>
  <c r="F109" i="1"/>
  <c r="F121" i="1"/>
  <c r="F122" i="1"/>
  <c r="F124" i="1"/>
  <c r="F127" i="1"/>
  <c r="F130" i="1"/>
  <c r="F131" i="1"/>
  <c r="F132" i="1"/>
  <c r="F135" i="1"/>
  <c r="F136" i="1"/>
  <c r="F140" i="1"/>
  <c r="F141" i="1"/>
  <c r="F142" i="1"/>
  <c r="F143" i="1"/>
  <c r="F144" i="1"/>
  <c r="F145" i="1"/>
  <c r="F148" i="1"/>
  <c r="F149" i="1"/>
  <c r="F150" i="1"/>
  <c r="F153" i="1"/>
  <c r="F154" i="1"/>
  <c r="F155" i="1"/>
  <c r="F158" i="1"/>
  <c r="F159" i="1"/>
  <c r="F160" i="1"/>
  <c r="F161" i="1"/>
  <c r="F162" i="1"/>
  <c r="F163" i="1"/>
  <c r="F164" i="1"/>
  <c r="F165" i="1"/>
  <c r="F170" i="1"/>
  <c r="F171" i="1"/>
  <c r="F174" i="1"/>
  <c r="F175" i="1"/>
  <c r="F176" i="1"/>
  <c r="F181" i="1"/>
  <c r="F182" i="1"/>
  <c r="F183" i="1"/>
  <c r="F184" i="1"/>
  <c r="F189" i="1"/>
  <c r="F192" i="1"/>
  <c r="F200" i="1"/>
  <c r="F201" i="1"/>
  <c r="F205" i="1"/>
  <c r="F203" i="1"/>
  <c r="F199" i="1"/>
  <c r="F197" i="1"/>
  <c r="F194" i="1"/>
  <c r="F191" i="1"/>
  <c r="F188" i="1"/>
  <c r="F180" i="1"/>
  <c r="F178" i="1"/>
  <c r="F173" i="1"/>
  <c r="F169" i="1"/>
  <c r="F167" i="1"/>
  <c r="F157" i="1"/>
  <c r="F152" i="1"/>
  <c r="F147" i="1"/>
  <c r="F139" i="1"/>
  <c r="F134" i="1"/>
  <c r="F129" i="1"/>
  <c r="F126" i="1"/>
  <c r="F120" i="1"/>
  <c r="F118" i="1"/>
  <c r="F116" i="1"/>
  <c r="F114" i="1"/>
  <c r="F106" i="1"/>
  <c r="F101" i="1"/>
  <c r="F98" i="1"/>
  <c r="F86" i="1"/>
  <c r="F78" i="1"/>
  <c r="F41" i="1"/>
  <c r="F30" i="1"/>
  <c r="I206" i="1"/>
  <c r="I205" i="1"/>
  <c r="I203" i="1"/>
  <c r="I201" i="1"/>
  <c r="I200" i="1"/>
  <c r="I199" i="1"/>
  <c r="I197" i="1"/>
  <c r="I194" i="1"/>
  <c r="I192" i="1"/>
  <c r="I191" i="1"/>
  <c r="I189" i="1"/>
  <c r="I188" i="1"/>
  <c r="I184" i="1"/>
  <c r="I183" i="1"/>
  <c r="I182" i="1"/>
  <c r="I181" i="1"/>
  <c r="I180" i="1"/>
  <c r="I178" i="1"/>
  <c r="I176" i="1"/>
  <c r="I175" i="1"/>
  <c r="I174" i="1"/>
  <c r="I173" i="1"/>
  <c r="I171" i="1"/>
  <c r="I170" i="1"/>
  <c r="I169" i="1"/>
  <c r="I167" i="1"/>
  <c r="I165" i="1"/>
  <c r="I164" i="1"/>
  <c r="I163" i="1"/>
  <c r="I162" i="1"/>
  <c r="I161" i="1"/>
  <c r="I160" i="1"/>
  <c r="I159" i="1"/>
  <c r="I158" i="1"/>
  <c r="I157" i="1"/>
  <c r="I155" i="1"/>
  <c r="I154" i="1"/>
  <c r="I153" i="1"/>
  <c r="I152" i="1"/>
  <c r="I150" i="1"/>
  <c r="I149" i="1"/>
  <c r="I148" i="1"/>
  <c r="I147" i="1"/>
  <c r="I145" i="1"/>
  <c r="I144" i="1"/>
  <c r="I143" i="1"/>
  <c r="I142" i="1"/>
  <c r="I141" i="1"/>
  <c r="I140" i="1"/>
  <c r="I139" i="1"/>
  <c r="I136" i="1"/>
  <c r="I135" i="1"/>
  <c r="I134" i="1"/>
  <c r="I132" i="1"/>
  <c r="I131" i="1"/>
  <c r="I130" i="1"/>
  <c r="I129" i="1"/>
  <c r="I127" i="1"/>
  <c r="I126" i="1"/>
  <c r="I124" i="1"/>
  <c r="I122" i="1"/>
  <c r="I121" i="1"/>
  <c r="I120" i="1"/>
  <c r="I118" i="1"/>
  <c r="I116" i="1"/>
  <c r="I114" i="1"/>
  <c r="I109" i="1"/>
  <c r="I107" i="1"/>
  <c r="I106" i="1"/>
  <c r="I104" i="1"/>
  <c r="I103" i="1"/>
  <c r="I101" i="1"/>
  <c r="I98" i="1"/>
  <c r="I96" i="1"/>
  <c r="I95" i="1"/>
  <c r="I94" i="1"/>
  <c r="I87" i="1"/>
  <c r="I86" i="1"/>
  <c r="I82" i="1"/>
  <c r="I81" i="1"/>
  <c r="I79" i="1"/>
  <c r="I78" i="1"/>
  <c r="I76" i="1"/>
  <c r="I75" i="1"/>
  <c r="I74" i="1"/>
  <c r="I73" i="1"/>
  <c r="I72" i="1"/>
  <c r="I71" i="1"/>
  <c r="I69" i="1"/>
  <c r="I68" i="1"/>
  <c r="I67" i="1"/>
  <c r="I63" i="1"/>
  <c r="I62" i="1"/>
  <c r="I60" i="1"/>
  <c r="I58" i="1"/>
  <c r="I56" i="1"/>
  <c r="I55" i="1"/>
  <c r="I54" i="1"/>
  <c r="I53" i="1"/>
  <c r="I52" i="1"/>
  <c r="I50" i="1"/>
  <c r="I48" i="1"/>
  <c r="I47" i="1"/>
  <c r="I46" i="1"/>
  <c r="I41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B210" i="1" l="1"/>
  <c r="C210" i="1" s="1"/>
  <c r="I208" i="1"/>
  <c r="B212" i="1" l="1"/>
  <c r="C212" i="1"/>
  <c r="I212" i="1"/>
  <c r="I214" i="1" s="1"/>
  <c r="I210" i="1"/>
</calcChain>
</file>

<file path=xl/sharedStrings.xml><?xml version="1.0" encoding="utf-8"?>
<sst xmlns="http://schemas.openxmlformats.org/spreadsheetml/2006/main" count="433" uniqueCount="330">
  <si>
    <r>
      <t xml:space="preserve">Уважаемые Гости! 
</t>
    </r>
    <r>
      <rPr>
        <sz val="12"/>
        <color indexed="59"/>
        <rFont val="Calibri"/>
        <family val="2"/>
        <charset val="204"/>
      </rPr>
      <t xml:space="preserve">Для заказа банкета необходимо заполнить все поля в разделе </t>
    </r>
    <r>
      <rPr>
        <b/>
        <sz val="12"/>
        <color indexed="59"/>
        <rFont val="Calibri"/>
        <family val="2"/>
        <charset val="204"/>
      </rPr>
      <t>"БАНКЕТ"</t>
    </r>
    <r>
      <rPr>
        <sz val="12"/>
        <color indexed="59"/>
        <rFont val="Calibri"/>
        <family val="2"/>
        <charset val="204"/>
      </rPr>
      <t xml:space="preserve"> и указать необходимое количество желаемых блюд в разделе </t>
    </r>
    <r>
      <rPr>
        <b/>
        <sz val="12"/>
        <color indexed="59"/>
        <rFont val="Calibri"/>
        <family val="2"/>
        <charset val="204"/>
      </rPr>
      <t>"БАНКЕТНОЕ МЕНЮ"</t>
    </r>
    <r>
      <rPr>
        <sz val="12"/>
        <color indexed="59"/>
        <rFont val="Calibri"/>
        <family val="2"/>
        <charset val="204"/>
      </rPr>
      <t>.
Для подтверждения заказа необходимо отправить сохранённый файл на электронную почту</t>
    </r>
    <r>
      <rPr>
        <sz val="12"/>
        <color indexed="8"/>
        <rFont val="Calibri"/>
        <family val="2"/>
        <charset val="204"/>
      </rPr>
      <t xml:space="preserve"> </t>
    </r>
    <r>
      <rPr>
        <b/>
        <u/>
        <sz val="16"/>
        <color indexed="30"/>
        <rFont val="Calibri"/>
        <family val="2"/>
        <charset val="204"/>
      </rPr>
      <t>nardinrest@mail.ru</t>
    </r>
    <r>
      <rPr>
        <sz val="12"/>
        <color indexed="30"/>
        <rFont val="Calibri"/>
        <family val="2"/>
        <charset val="204"/>
      </rPr>
      <t xml:space="preserve"> 
</t>
    </r>
    <r>
      <rPr>
        <sz val="12"/>
        <color indexed="59"/>
        <rFont val="Calibri"/>
        <family val="2"/>
        <charset val="204"/>
      </rPr>
      <t xml:space="preserve">В ближайшее время, для уточнения и подтверждения заказа, с Вами свяжется Администратор ресторана.
</t>
    </r>
  </si>
  <si>
    <t>БАНКЕТ</t>
  </si>
  <si>
    <t>ФАМИЛИЯ</t>
  </si>
  <si>
    <t>Иванов</t>
  </si>
  <si>
    <t>ИМЯ</t>
  </si>
  <si>
    <t>Иван</t>
  </si>
  <si>
    <t>ОТЧЕСТВО</t>
  </si>
  <si>
    <t>Иванович</t>
  </si>
  <si>
    <t>КОНТАКТНЫЙ ТЕЛЕФОН</t>
  </si>
  <si>
    <t>E-MAIL</t>
  </si>
  <si>
    <t>ivanov@mail.ru</t>
  </si>
  <si>
    <t>ДАТА БАНКЕТА (ДД.ММ.ГГГГ)</t>
  </si>
  <si>
    <t>ВРЕМЯ НАЧАЛА БАНКЕТА</t>
  </si>
  <si>
    <t>ФОРМАТ МЕРОПРИЯТИЯ</t>
  </si>
  <si>
    <t>БАНКЕТНОЕ МЕНЮ</t>
  </si>
  <si>
    <t>НАИМЕНОВАНИЕ</t>
  </si>
  <si>
    <t>ОПИСАНИЕ</t>
  </si>
  <si>
    <t>КОЛ-ВО</t>
  </si>
  <si>
    <t xml:space="preserve">БАНКЕТНЫЕ БЛЮДА </t>
  </si>
  <si>
    <t>Лосось "Императорский"</t>
  </si>
  <si>
    <t>Норвежский лосось, запечённый в пряных травах и игристом вине. Подаётся на ложе из чёрных мидий, тигровых креветок и осьминожек</t>
  </si>
  <si>
    <t>4500/1000/400г.</t>
  </si>
  <si>
    <t>Стерлядь "Царская"</t>
  </si>
  <si>
    <t>Царская стерлядь, запеченная по классическому рецепту. Подаётся в окружении тигровых креветок, маслин и лайма</t>
  </si>
  <si>
    <t>1200/700/100г.</t>
  </si>
  <si>
    <t>ФУРШЕТ</t>
  </si>
  <si>
    <t xml:space="preserve">Канапе с сёмгой </t>
  </si>
  <si>
    <t>30г.</t>
  </si>
  <si>
    <t>Канапе с бужениной</t>
  </si>
  <si>
    <t>Канапе с сыром</t>
  </si>
  <si>
    <t>Канапе с тигровой креветкой</t>
  </si>
  <si>
    <t xml:space="preserve">Канапе с копчённым угрём </t>
  </si>
  <si>
    <t>Канапе с фруктами</t>
  </si>
  <si>
    <t xml:space="preserve">Рулетик из баклажана </t>
  </si>
  <si>
    <t>Тарталетка с оливье</t>
  </si>
  <si>
    <t>70г.</t>
  </si>
  <si>
    <t xml:space="preserve">Тарталетка с жульеном </t>
  </si>
  <si>
    <t xml:space="preserve">Тарталетка с красной икрой </t>
  </si>
  <si>
    <t>ХОЛОДНЫЕ ЗАКУСКИ</t>
  </si>
  <si>
    <t>Рыбное ассорти</t>
  </si>
  <si>
    <t>220/20г.</t>
  </si>
  <si>
    <t>Бакинские овощи с зеленью</t>
  </si>
  <si>
    <t>Соленья домашние</t>
  </si>
  <si>
    <t>Рулетики из баклажанов</t>
  </si>
  <si>
    <t>Мясное ассорти</t>
  </si>
  <si>
    <t>200/20г.</t>
  </si>
  <si>
    <t>Селёдочка под водочку</t>
  </si>
  <si>
    <t>Восточные сыры</t>
  </si>
  <si>
    <t>Европейские сыры</t>
  </si>
  <si>
    <t>200г.</t>
  </si>
  <si>
    <t>Оливки и маслины</t>
  </si>
  <si>
    <t>155г.</t>
  </si>
  <si>
    <t>Икра красная</t>
  </si>
  <si>
    <t xml:space="preserve">Подаётся со сливочным маслом, зеленью и лимоном  </t>
  </si>
  <si>
    <t>30/40г.</t>
  </si>
  <si>
    <t>Лимон</t>
  </si>
  <si>
    <t>50г.</t>
  </si>
  <si>
    <t>САЛАТЫ</t>
  </si>
  <si>
    <t>«Нардин»</t>
  </si>
  <si>
    <t>Сочная мякоть ягнёнка, томаты Черри, маринованный Сулугуни, микс салатов с малиновым соусом и орешками</t>
  </si>
  <si>
    <t>"Селедочка под шубой"</t>
  </si>
  <si>
    <t>210г.</t>
  </si>
  <si>
    <t>«Греческий»</t>
  </si>
  <si>
    <t>270г.</t>
  </si>
  <si>
    <t>«Цезарь» с цыплёнком</t>
  </si>
  <si>
    <t>ГОРЯЧИЕ ЗАКУСКИ</t>
  </si>
  <si>
    <t xml:space="preserve">Жюльен из курицы с грибами  </t>
  </si>
  <si>
    <t xml:space="preserve">Сыр Сулугуни запечённый      </t>
  </si>
  <si>
    <t xml:space="preserve">Хрустящие кусочки запечённого сыра Сулугуни, под малиновым соусом и лепестками миндаля, подаются с мякотью апельсина и грейпфрута  </t>
  </si>
  <si>
    <t>180г.</t>
  </si>
  <si>
    <t>С сыром, с зеленью и сыром, с ягнёнком</t>
  </si>
  <si>
    <t xml:space="preserve">ГОРЯЧИЕ БЛЮДА </t>
  </si>
  <si>
    <t>300/40г.</t>
  </si>
  <si>
    <t>БЛЮДА, ПРИГОТОВЛЕННЫЕ НА ОТКРЫТОМ ОГНЕ</t>
  </si>
  <si>
    <r>
      <t xml:space="preserve">Ассорти шашлыков "Пирамида" </t>
    </r>
    <r>
      <rPr>
        <b/>
        <i/>
        <sz val="11"/>
        <color indexed="8"/>
        <rFont val="Calibri"/>
        <family val="2"/>
        <charset val="204"/>
      </rPr>
      <t>(на 12 персон)</t>
    </r>
  </si>
  <si>
    <t>Молодой картофель с курдюком</t>
  </si>
  <si>
    <t>Мини-картофель в мундире с курдюком, приготовленный на огне</t>
  </si>
  <si>
    <t>СОУСЫ</t>
  </si>
  <si>
    <t>Аджика «Нардин»</t>
  </si>
  <si>
    <t xml:space="preserve">40г.   </t>
  </si>
  <si>
    <t xml:space="preserve">Ткемали </t>
  </si>
  <si>
    <t xml:space="preserve">Наршараб </t>
  </si>
  <si>
    <t>Сацебели</t>
  </si>
  <si>
    <t xml:space="preserve">Тар-тар </t>
  </si>
  <si>
    <t>Мацони</t>
  </si>
  <si>
    <t>40г.</t>
  </si>
  <si>
    <t xml:space="preserve">Сметана </t>
  </si>
  <si>
    <t>ГАРНИРЫ</t>
  </si>
  <si>
    <t>150г.</t>
  </si>
  <si>
    <t>Овощи гриль</t>
  </si>
  <si>
    <t>ХЛЕБ</t>
  </si>
  <si>
    <t>Булочка пшеничная</t>
  </si>
  <si>
    <t>Лепёшка восточная</t>
  </si>
  <si>
    <t>ДЕСЕРТЫ</t>
  </si>
  <si>
    <t>Домашнее варенье</t>
  </si>
  <si>
    <t>Кизил, Айва, Инжир, Белая черешня, Грецкий орех</t>
  </si>
  <si>
    <t>130г.</t>
  </si>
  <si>
    <t>Фруктовая ваза</t>
  </si>
  <si>
    <t>Отборные сезонные фрукты</t>
  </si>
  <si>
    <t>1500г.</t>
  </si>
  <si>
    <t>БАРНОЕ МЕНЮ</t>
  </si>
  <si>
    <t>БЕЗАЛКОГОЛЬНЫЕ НАПИТКИ</t>
  </si>
  <si>
    <t>Кока-кола, Фанта, Спрайт, Тоник</t>
  </si>
  <si>
    <t>250мл.</t>
  </si>
  <si>
    <t>СОК SWELL (СТЕКЛО)</t>
  </si>
  <si>
    <t>Ананасовый, Апельсиновый, Яблочный, Грейпфрутовый, Томатный, Вишневый</t>
  </si>
  <si>
    <t>750мл.</t>
  </si>
  <si>
    <t>СОК RICH</t>
  </si>
  <si>
    <t>1000мл.</t>
  </si>
  <si>
    <t>МИНЕРАЛЬНАЯ ВОДА  (СТЕКЛО)</t>
  </si>
  <si>
    <t>Рычал Су 0,5</t>
  </si>
  <si>
    <t>Газированная</t>
  </si>
  <si>
    <t>Боржоми</t>
  </si>
  <si>
    <t>500мл.</t>
  </si>
  <si>
    <t>Эвиан</t>
  </si>
  <si>
    <t>Негазированная</t>
  </si>
  <si>
    <t>330мл.</t>
  </si>
  <si>
    <t xml:space="preserve"> ДОМАШНИЕ НАПИТКИ</t>
  </si>
  <si>
    <t>Домашний клюквенный морс</t>
  </si>
  <si>
    <t>Домашние лимонады</t>
  </si>
  <si>
    <t>Тархун, Имбирно-лаймовый, Яблочно-Лаймовый, Цитрусовый, Дюшес, Ягодный, Крем-Сода, Имбирно-малиновый</t>
  </si>
  <si>
    <t>ЧАЙ</t>
  </si>
  <si>
    <t xml:space="preserve">Ассам </t>
  </si>
  <si>
    <t xml:space="preserve">Эрл Грей </t>
  </si>
  <si>
    <t>Сенча</t>
  </si>
  <si>
    <t>Жасминовый</t>
  </si>
  <si>
    <t xml:space="preserve">КОФЕ </t>
  </si>
  <si>
    <t xml:space="preserve">Эспрессо </t>
  </si>
  <si>
    <t>35мл.</t>
  </si>
  <si>
    <t xml:space="preserve">Американо </t>
  </si>
  <si>
    <t>120мл.</t>
  </si>
  <si>
    <t>Капучино</t>
  </si>
  <si>
    <t>175мл.</t>
  </si>
  <si>
    <t>АЛКОГОЛЬНЫЕ НАПИТКИ</t>
  </si>
  <si>
    <t>АПЕРИТИВЫ и ДИДЖЕСТИВЫ</t>
  </si>
  <si>
    <t xml:space="preserve">Мартини </t>
  </si>
  <si>
    <t xml:space="preserve">Кампари </t>
  </si>
  <si>
    <t>Егермейстер</t>
  </si>
  <si>
    <t>Бехеровка</t>
  </si>
  <si>
    <t>Самбука</t>
  </si>
  <si>
    <t xml:space="preserve">Бейлиз </t>
  </si>
  <si>
    <t>Абсент</t>
  </si>
  <si>
    <t>ВОДКА</t>
  </si>
  <si>
    <t xml:space="preserve">Белое Золото </t>
  </si>
  <si>
    <t xml:space="preserve">Русский Стандарт Платинум </t>
  </si>
  <si>
    <t xml:space="preserve">Белуга </t>
  </si>
  <si>
    <t>700мл.</t>
  </si>
  <si>
    <t>Грей Гуз</t>
  </si>
  <si>
    <t>КОНЬЯК</t>
  </si>
  <si>
    <t xml:space="preserve">АрАрАт 5* </t>
  </si>
  <si>
    <t xml:space="preserve">Хеннесси VS </t>
  </si>
  <si>
    <t xml:space="preserve">Хеннесси VSOP </t>
  </si>
  <si>
    <t xml:space="preserve">Хеннесси XO </t>
  </si>
  <si>
    <t>ВИСКИ</t>
  </si>
  <si>
    <t>Чивас Ригал 12 лет</t>
  </si>
  <si>
    <t xml:space="preserve">Вильям Лоусонс </t>
  </si>
  <si>
    <t>Вильям Лоусонс Супер Спайсед</t>
  </si>
  <si>
    <t>Дьюарс Уайт Лейбл</t>
  </si>
  <si>
    <t>Джемесон</t>
  </si>
  <si>
    <t xml:space="preserve">Макаллан 12 лет </t>
  </si>
  <si>
    <t>Гленморанджи Ориджинал</t>
  </si>
  <si>
    <t>Джек Дэниэлс</t>
  </si>
  <si>
    <t xml:space="preserve">Джим Бим </t>
  </si>
  <si>
    <t>ДЖИН</t>
  </si>
  <si>
    <t>ТЕКИЛА</t>
  </si>
  <si>
    <t xml:space="preserve">Камино Бланко </t>
  </si>
  <si>
    <t xml:space="preserve">Ольмека Бланко </t>
  </si>
  <si>
    <t xml:space="preserve">Ольмека Голд </t>
  </si>
  <si>
    <t>РОМ</t>
  </si>
  <si>
    <t>Бакарди Оакхарт Пряный</t>
  </si>
  <si>
    <t>ШАМПАНСКОЕ</t>
  </si>
  <si>
    <t>ИГРИСТЫЕ ВИНА</t>
  </si>
  <si>
    <t>Мартини Асти</t>
  </si>
  <si>
    <t>Мартини Брют</t>
  </si>
  <si>
    <t xml:space="preserve">Мартини Просекко </t>
  </si>
  <si>
    <t>Ламбруско Бьянко</t>
  </si>
  <si>
    <t>Ламбруско Розато</t>
  </si>
  <si>
    <t>ВИННАЯ КАРТА</t>
  </si>
  <si>
    <t>БЕЛЫЕ ВИНА</t>
  </si>
  <si>
    <t>ФРАНЦИЯ</t>
  </si>
  <si>
    <t>ИТАЛИЯ</t>
  </si>
  <si>
    <t>ГРУЗИЯ</t>
  </si>
  <si>
    <t>КРАСНЫЕ ВИНА</t>
  </si>
  <si>
    <t>ИСПАНИЯ</t>
  </si>
  <si>
    <t>СУММА</t>
  </si>
  <si>
    <t>ИТОГО</t>
  </si>
  <si>
    <t xml:space="preserve">ВЫХОД, </t>
  </si>
  <si>
    <t>СЕРВИС 10%</t>
  </si>
  <si>
    <t>600мл.</t>
  </si>
  <si>
    <t>КОЛ-ВО ГОСТЕЙ (ЦИФРАМИ)</t>
  </si>
  <si>
    <t>НА 1 ПЕРСОНУ</t>
  </si>
  <si>
    <t>ВЫХОД НА 1 ПЕРСОНУ</t>
  </si>
  <si>
    <t>БЛЮДА, г.</t>
  </si>
  <si>
    <t>Б/А НАПИТКИ, мл.</t>
  </si>
  <si>
    <t>ДО РЕКОМЕНДОВАННОГО</t>
  </si>
  <si>
    <t>Свадьба</t>
  </si>
  <si>
    <t>День рождения</t>
  </si>
  <si>
    <t>Юбилей</t>
  </si>
  <si>
    <t>Корпоратив</t>
  </si>
  <si>
    <t>Поминальная трапеза</t>
  </si>
  <si>
    <t>Частное мероприятие</t>
  </si>
  <si>
    <r>
      <rPr>
        <b/>
        <u/>
        <sz val="16"/>
        <color theme="3"/>
        <rFont val="Calibri"/>
        <family val="2"/>
        <charset val="204"/>
      </rPr>
      <t>РЕКОМЕНДАЦИЯ</t>
    </r>
    <r>
      <rPr>
        <b/>
        <sz val="16"/>
        <color indexed="59"/>
        <rFont val="Calibri"/>
        <family val="2"/>
        <charset val="204"/>
      </rPr>
      <t xml:space="preserve">
</t>
    </r>
    <r>
      <rPr>
        <sz val="14"/>
        <color indexed="59"/>
        <rFont val="Calibri"/>
        <family val="2"/>
        <charset val="204"/>
      </rPr>
      <t xml:space="preserve">Рекомендованный выход </t>
    </r>
    <r>
      <rPr>
        <b/>
        <sz val="14"/>
        <color indexed="59"/>
        <rFont val="Calibri"/>
        <family val="2"/>
        <charset val="204"/>
      </rPr>
      <t>БЛЮД</t>
    </r>
    <r>
      <rPr>
        <sz val="14"/>
        <color indexed="59"/>
        <rFont val="Calibri"/>
        <family val="2"/>
        <charset val="204"/>
      </rPr>
      <t xml:space="preserve"> на одну персону - </t>
    </r>
    <r>
      <rPr>
        <b/>
        <i/>
        <sz val="14"/>
        <color theme="3"/>
        <rFont val="Calibri"/>
        <family val="2"/>
        <charset val="204"/>
      </rPr>
      <t>1 300г.</t>
    </r>
    <r>
      <rPr>
        <sz val="14"/>
        <color theme="1"/>
        <rFont val="Calibri"/>
        <family val="2"/>
        <charset val="204"/>
      </rPr>
      <t xml:space="preserve">  </t>
    </r>
    <r>
      <rPr>
        <sz val="14"/>
        <color indexed="59"/>
        <rFont val="Calibri"/>
        <family val="2"/>
        <charset val="204"/>
      </rPr>
      <t xml:space="preserve">                                                                                                   ●                             
Рекомендованный выход </t>
    </r>
    <r>
      <rPr>
        <b/>
        <sz val="14"/>
        <color indexed="59"/>
        <rFont val="Calibri"/>
        <family val="2"/>
        <charset val="204"/>
      </rPr>
      <t>БЕЗАЛКОГОЛЬНЫХ НАПИТКОВ</t>
    </r>
    <r>
      <rPr>
        <sz val="14"/>
        <color indexed="59"/>
        <rFont val="Calibri"/>
        <family val="2"/>
        <charset val="204"/>
      </rPr>
      <t xml:space="preserve"> на одну персону - </t>
    </r>
    <r>
      <rPr>
        <b/>
        <i/>
        <sz val="14"/>
        <color theme="3"/>
        <rFont val="Calibri"/>
        <family val="2"/>
        <charset val="204"/>
      </rPr>
      <t xml:space="preserve">1 500мл.                                               </t>
    </r>
    <r>
      <rPr>
        <b/>
        <i/>
        <sz val="11"/>
        <color theme="1"/>
        <rFont val="Calibri"/>
        <family val="2"/>
        <charset val="204"/>
      </rPr>
      <t>*Рекомендация дана без учёта десертов, чая и кофе.</t>
    </r>
  </si>
  <si>
    <t>Бьянко, Розато, Россо, Экстра Драй</t>
  </si>
  <si>
    <t>Чеддер, Дор Блю, Моцарелла, Пармезан и Креметте.</t>
  </si>
  <si>
    <t>225/95г.</t>
  </si>
  <si>
    <t>170/20г.</t>
  </si>
  <si>
    <t>280/20г.</t>
  </si>
  <si>
    <t>Грибы маринованные</t>
  </si>
  <si>
    <t>280/60/30г.</t>
  </si>
  <si>
    <t>Язык телячий на гриле</t>
  </si>
  <si>
    <t>250г.</t>
  </si>
  <si>
    <t>220г.</t>
  </si>
  <si>
    <t>Гриль-салат с вырезкой</t>
  </si>
  <si>
    <t>260г.</t>
  </si>
  <si>
    <t>Обжаренное филе  цыплёнка, салат Романо с соусом «Цезарь», гренки, томаты Черри и сыр Пармезан Грана Падано.</t>
  </si>
  <si>
    <t>«Цезарь» с креветками</t>
  </si>
  <si>
    <t>"Капрезе"</t>
  </si>
  <si>
    <t>Моцарелла Чильеджина в окружении трех видов томатов и соусов "Песто" и "Бальзамик"</t>
  </si>
  <si>
    <t>Тар-тар из лосося</t>
  </si>
  <si>
    <t>100г.</t>
  </si>
  <si>
    <t>450г.</t>
  </si>
  <si>
    <t>Мусака по-кипрски</t>
  </si>
  <si>
    <t>Крылышки куриные</t>
  </si>
  <si>
    <t>Фокачча</t>
  </si>
  <si>
    <t>220/60г.</t>
  </si>
  <si>
    <t>Виттель</t>
  </si>
  <si>
    <t>Пиросмани (полусухое)</t>
  </si>
  <si>
    <t>Киндзмараули  (полусладкое)</t>
  </si>
  <si>
    <t>Маринованные черри, чеснок, черемша, соленые огурцы, квашенная и гурийская капуста.</t>
  </si>
  <si>
    <t>Ломтики обжаренного баклажана, фаршированные ореховой-сливочной  начинкой</t>
  </si>
  <si>
    <t>Сулугуни, Брынза, Чанах и копчёный Чечил. Подаются с виноградом и орешками.</t>
  </si>
  <si>
    <t>Бакинские помидоры и огурцы, сладкий перец, редис и зелень. Подаются со сметано-чесночным соусом.</t>
  </si>
  <si>
    <t>Поросёнок "Боярский"</t>
  </si>
  <si>
    <t>Золотистый поросёнок, запечённый с баварской капустой и сельдереем. Подаётся в окружении свежих овощей и зелени</t>
  </si>
  <si>
    <t>3500/600/100г.</t>
  </si>
  <si>
    <t>Маслянная рыба, лосось, слабосолёная сёмга и угорь. Подаётся с лимоном и оливками</t>
  </si>
  <si>
    <t>Ростбиф, куриный рулет, язык телячий и буженина. Подаётся со сливочным хреном и горчицей.</t>
  </si>
  <si>
    <t>Шампиньоны собственного маринования с красным луком и зеленью.</t>
  </si>
  <si>
    <r>
      <t xml:space="preserve">Телячий язык, обжаренный на гриле с соусом </t>
    </r>
    <r>
      <rPr>
        <b/>
        <sz val="11"/>
        <color indexed="8"/>
        <rFont val="Calibri"/>
        <family val="2"/>
        <charset val="204"/>
      </rPr>
      <t>"</t>
    </r>
    <r>
      <rPr>
        <sz val="11"/>
        <color indexed="8"/>
        <rFont val="Calibri"/>
        <family val="2"/>
        <charset val="204"/>
      </rPr>
      <t>Песто</t>
    </r>
    <r>
      <rPr>
        <b/>
        <sz val="11"/>
        <color indexed="8"/>
        <rFont val="Calibri"/>
        <family val="2"/>
        <charset val="204"/>
      </rPr>
      <t>"</t>
    </r>
  </si>
  <si>
    <t>Семга "Гравлакс"</t>
  </si>
  <si>
    <t>Сёмга, засоленная по классическому шведскому рецепту. Подаётся со свежим салатом ,мягким сыром и чипсами.</t>
  </si>
  <si>
    <t>130/60/30г.</t>
  </si>
  <si>
    <t>100/50/45г.</t>
  </si>
  <si>
    <t>100/15г.</t>
  </si>
  <si>
    <t>100/60/30г.</t>
  </si>
  <si>
    <t>100/100/40г.</t>
  </si>
  <si>
    <t>Филе сельди со сладким луком и запечённым картофелем.</t>
  </si>
  <si>
    <t>Мелкорубленное филе лосося с пряными специями. Подается с багетными тостами и соусом "Гуакамоле"</t>
  </si>
  <si>
    <t>Салат с запечённой куриной грудкой и телячьим языком. Подаётся с красной икрой.</t>
  </si>
  <si>
    <t>Домашний классический салат с сельдью и овощами.</t>
  </si>
  <si>
    <t>Пряная говяжья вырезка, обжаренная на гриле с цуккини, баклажаном и сладким перцем. Подается с миксом хрустящих салатов и соусом "Гриль".</t>
  </si>
  <si>
    <t>Свежие овощи со сладким луком, политые оливковыми маслом, маслины, сыр Фета с зеленью и в панировке.</t>
  </si>
  <si>
    <t>Свёкла с козьим сыром</t>
  </si>
  <si>
    <t>Запечённая сахарная свекла с карамелизованным козьим сыром, кедровыми орешками и соусом "Бальзамик"</t>
  </si>
  <si>
    <t>Обжаренные тигровые креветки, салат Романо с  соусом "Цезарь", гренки, томаты Черри, и Пармезан Грана Падано</t>
  </si>
  <si>
    <t>Куриная грудка и шампиньоны, запечённые под соусом "Бешамель" и Моцареллой</t>
  </si>
  <si>
    <t>Домашний пирог</t>
  </si>
  <si>
    <t>90/90г.</t>
  </si>
  <si>
    <t>280/30г.</t>
  </si>
  <si>
    <t>Баклажан, фаршированный говяжьей вырезкой с овощами, специями и травами, и запечённый с соусом "Бешамель"</t>
  </si>
  <si>
    <t>Обжаренные в хрустящем кляре. Подаются с овощами и соусом.</t>
  </si>
  <si>
    <t>С сыром, с зеленью и сыром, с мясом</t>
  </si>
  <si>
    <t>210/80/40г.</t>
  </si>
  <si>
    <t>ВЫХОД</t>
  </si>
  <si>
    <t>ЦЕНА</t>
  </si>
  <si>
    <t>«Оливье» с сёмгой</t>
  </si>
  <si>
    <t>«Оливье» с языком</t>
  </si>
  <si>
    <t xml:space="preserve">Классический салат с террином из сёмги </t>
  </si>
  <si>
    <t xml:space="preserve">«Миль Петаль»   </t>
  </si>
  <si>
    <t xml:space="preserve">Ростбиф, подкопчённая индейка, телячий язык, свежие цуккини и шампиньоны, соус «Песто», домашний майонез, томаты и жареный фундук </t>
  </si>
  <si>
    <t xml:space="preserve">«Деревенский» с индейкой   </t>
  </si>
  <si>
    <t>280г.</t>
  </si>
  <si>
    <t>Свежие огородные овощи с обжаренным мини-картофелем, миксом хрустящих салатов с заправкой и кусочками подкопчённого филе индейки</t>
  </si>
  <si>
    <t xml:space="preserve">Филе сёмги «Прованс»   </t>
  </si>
  <si>
    <t xml:space="preserve">Запечённое филе сёмги под соусом «Прованс». Подаётся с карпаччо из цуккини  </t>
  </si>
  <si>
    <t xml:space="preserve">Дорада на гриле   </t>
  </si>
  <si>
    <t xml:space="preserve">По Вашему желанию: запечённая, обжаренная или паровая </t>
  </si>
  <si>
    <t xml:space="preserve">Медальоны «Нардин»   </t>
  </si>
  <si>
    <t>Из говяжьей вырезки, подаются с овощами гриль и грибным соусом</t>
  </si>
  <si>
    <t xml:space="preserve">Свиная корейка с рататуем   </t>
  </si>
  <si>
    <t>Обжаренная на гриле свиная корейка, фаршированная овощным рататуем</t>
  </si>
  <si>
    <t xml:space="preserve">Запечённая с травами утиная ножка. Подаётся с грушей "Бордо" </t>
  </si>
  <si>
    <t>200/200/60гр.</t>
  </si>
  <si>
    <t xml:space="preserve">Каре новозеландского ягнёнка </t>
  </si>
  <si>
    <t>Каре нежнейшего новозеландского ягнёнка, приготовленного в ароматных травах. Подаётся с соусом "Черри"</t>
  </si>
  <si>
    <t xml:space="preserve">Куриное филе с Моцареллой   </t>
  </si>
  <si>
    <t>Запечённая нежная куриная грудка, фаршированная сыром Моцарелла и томатами. Подаётся со шпинатным соусом</t>
  </si>
  <si>
    <t>110/120/60г.</t>
  </si>
  <si>
    <t>1шт/40г.</t>
  </si>
  <si>
    <t>120/60/60г.</t>
  </si>
  <si>
    <t>230/80г.</t>
  </si>
  <si>
    <t>200/100г.</t>
  </si>
  <si>
    <t>Корейка ягнёнка, свиная корейка, люля-кебаб из телятины (2 порции), люля-кебаб из ягнёнка (2 порции), свиная шейка (2 порции), шашлык из телятины, куриное филе (2 порции), молодой картофель с курдюком (2 порции), цельные овощи на углях</t>
  </si>
  <si>
    <t xml:space="preserve">1830/700/720г. </t>
  </si>
  <si>
    <t>Телячья мякоть (2 порции), люля-кебаб из телятины (3 порции), корейка ягнёнка (2 порции), мякоть ягнёнка, люля-кебаб из ягнёнка (2 порции), свиная корейка, шашлык из сёмги, свиная шейка (2 порции), куриное филе (2 порции), молодой картофель с курдюком (4 порции), цельные овощи на углях (2 порции), ананас, гранат</t>
  </si>
  <si>
    <t xml:space="preserve">2600/3000/1120г.   </t>
  </si>
  <si>
    <t xml:space="preserve">150г.   </t>
  </si>
  <si>
    <t>Картофель жареный с грибами</t>
  </si>
  <si>
    <t xml:space="preserve">Обжаренные в специях и травах ломтики цукини, баклажана, томата и болгарского перца </t>
  </si>
  <si>
    <t>35г.</t>
  </si>
  <si>
    <t>Торт "Чизкейк"</t>
  </si>
  <si>
    <t>1800г.</t>
  </si>
  <si>
    <t xml:space="preserve">Тайан Блан </t>
  </si>
  <si>
    <t>Сухое</t>
  </si>
  <si>
    <t xml:space="preserve">Пти Шабли  </t>
  </si>
  <si>
    <t xml:space="preserve">Соаве </t>
  </si>
  <si>
    <t>Пино Гриджио</t>
  </si>
  <si>
    <t>Цинандали</t>
  </si>
  <si>
    <t>Кот Дю Рон</t>
  </si>
  <si>
    <t>Фиорино Д`Оро Россо</t>
  </si>
  <si>
    <t>Вальполичелла</t>
  </si>
  <si>
    <t xml:space="preserve">Кьянти </t>
  </si>
  <si>
    <t>Лар де Пола Темпранильо</t>
  </si>
  <si>
    <t>Полусухое</t>
  </si>
  <si>
    <t>Полусладкое</t>
  </si>
  <si>
    <r>
      <t xml:space="preserve">Ассорти шашлыков "Великолепная семёрка"          </t>
    </r>
    <r>
      <rPr>
        <b/>
        <i/>
        <sz val="11"/>
        <color indexed="8"/>
        <rFont val="Calibri"/>
        <family val="2"/>
        <charset val="204"/>
      </rPr>
      <t>(на 7 персон)</t>
    </r>
  </si>
  <si>
    <t>Бакарди Карта Бланка</t>
  </si>
  <si>
    <t>Бакарди Карта Оро</t>
  </si>
  <si>
    <t>Бакарди Карта Негра</t>
  </si>
  <si>
    <t>Моэ&amp;Шандо Брют Империал</t>
  </si>
  <si>
    <t>Хорсгард</t>
  </si>
  <si>
    <t xml:space="preserve">Утиная ножка «Бордо»    </t>
  </si>
  <si>
    <t>Булочка ржаная</t>
  </si>
  <si>
    <t>Мороженое "Нардин"</t>
  </si>
  <si>
    <t>285г.</t>
  </si>
  <si>
    <t>Кутабы с мацони</t>
  </si>
  <si>
    <t>120/40г.</t>
  </si>
  <si>
    <t>Овощная икра на мангале</t>
  </si>
  <si>
    <t>Мелкорубленные баклажан, сладкий перец и помидор, запечённые на углях и приправленные восточными специями</t>
  </si>
  <si>
    <t>Славяночка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</si>
</sst>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hh:mm"/>
    <numFmt numFmtId="165" formatCode="#,##0&quot;р.&quot;"/>
    <numFmt numFmtId="166" formatCode="[$-F800]dddd\,\ mmmm\ dd\,\ yyyy"/>
    <numFmt numFmtId="167" formatCode="#\(###\)###\-##\-##"/>
  </numFmts>
  <fonts count="40" x14ac:knownFonts="1">
    <font>
      <sz val="11"/>
      <color theme="1"/>
      <name val="Calibri"/>
      <family val="2"/>
      <charset val="204"/>
      <scheme val="minor"/>
    </font>
    <font>
      <b/>
      <sz val="16"/>
      <color indexed="59"/>
      <name val="Calibri"/>
      <family val="2"/>
      <charset val="204"/>
    </font>
    <font>
      <sz val="12"/>
      <color indexed="59"/>
      <name val="Calibri"/>
      <family val="2"/>
      <charset val="204"/>
    </font>
    <font>
      <b/>
      <sz val="12"/>
      <color indexed="59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6"/>
      <color indexed="30"/>
      <name val="Calibri"/>
      <family val="2"/>
      <charset val="204"/>
    </font>
    <font>
      <sz val="12"/>
      <color indexed="30"/>
      <name val="Calibri"/>
      <family val="2"/>
      <charset val="204"/>
    </font>
    <font>
      <b/>
      <sz val="16"/>
      <color indexed="9"/>
      <name val="Calibri"/>
      <family val="2"/>
      <charset val="204"/>
    </font>
    <font>
      <b/>
      <sz val="11"/>
      <color theme="2" tint="-0.749992370372631"/>
      <name val="Calibri"/>
      <family val="2"/>
      <charset val="204"/>
    </font>
    <font>
      <sz val="14"/>
      <color indexed="59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theme="2" tint="-0.74999237037263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color theme="2" tint="-0.74999237037263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59"/>
      <name val="Calibri"/>
      <family val="2"/>
      <charset val="204"/>
    </font>
    <font>
      <b/>
      <sz val="12"/>
      <color theme="2" tint="-0.749992370372631"/>
      <name val="Arial"/>
      <family val="2"/>
      <charset val="1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59"/>
      <name val="Calibri"/>
      <family val="2"/>
      <charset val="204"/>
    </font>
    <font>
      <b/>
      <sz val="18"/>
      <color indexed="59"/>
      <name val="Calibri"/>
      <family val="2"/>
      <charset val="204"/>
    </font>
    <font>
      <b/>
      <sz val="12"/>
      <color indexed="59"/>
      <name val="Arial"/>
      <family val="2"/>
      <charset val="204"/>
    </font>
    <font>
      <b/>
      <sz val="12"/>
      <color indexed="59"/>
      <name val="Arial"/>
      <family val="2"/>
      <charset val="1"/>
    </font>
    <font>
      <b/>
      <sz val="10"/>
      <color indexed="59"/>
      <name val="Arial"/>
      <family val="2"/>
      <charset val="1"/>
    </font>
    <font>
      <sz val="10"/>
      <color indexed="59"/>
      <name val="Arial"/>
      <family val="2"/>
      <charset val="1"/>
    </font>
    <font>
      <b/>
      <sz val="10"/>
      <color indexed="59"/>
      <name val="Arial"/>
      <family val="2"/>
      <charset val="204"/>
    </font>
    <font>
      <b/>
      <sz val="14"/>
      <color indexed="59"/>
      <name val="Calibri"/>
      <family val="2"/>
      <charset val="204"/>
    </font>
    <font>
      <b/>
      <sz val="13"/>
      <color indexed="5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6"/>
      <color theme="3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9"/>
        <bgColor indexed="63"/>
      </patternFill>
    </fill>
    <fill>
      <patternFill patternType="solid">
        <fgColor rgb="FFDBD1CB"/>
        <bgColor indexed="22"/>
      </patternFill>
    </fill>
    <fill>
      <patternFill patternType="solid">
        <fgColor theme="3"/>
        <bgColor indexed="56"/>
      </patternFill>
    </fill>
    <fill>
      <patternFill patternType="solid">
        <fgColor theme="4" tint="0.7999816888943144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theme="7" tint="0.79998168889431442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/>
        <bgColor indexed="63"/>
      </patternFill>
    </fill>
  </fills>
  <borders count="117">
    <border>
      <left/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/>
      <bottom style="medium">
        <color indexed="8"/>
      </bottom>
      <diagonal/>
    </border>
    <border>
      <left style="medium">
        <color indexed="59"/>
      </left>
      <right style="thin">
        <color indexed="8"/>
      </right>
      <top/>
      <bottom style="medium">
        <color indexed="59"/>
      </bottom>
      <diagonal/>
    </border>
    <border>
      <left style="thin">
        <color indexed="8"/>
      </left>
      <right style="thin">
        <color indexed="8"/>
      </right>
      <top/>
      <bottom style="medium">
        <color indexed="59"/>
      </bottom>
      <diagonal/>
    </border>
    <border>
      <left style="thin">
        <color indexed="8"/>
      </left>
      <right style="medium">
        <color indexed="59"/>
      </right>
      <top/>
      <bottom style="medium">
        <color indexed="5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59"/>
      </bottom>
      <diagonal/>
    </border>
    <border>
      <left/>
      <right/>
      <top style="medium">
        <color indexed="8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thin">
        <color indexed="59"/>
      </bottom>
      <diagonal/>
    </border>
    <border>
      <left style="hair">
        <color indexed="59"/>
      </left>
      <right style="double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double">
        <color indexed="64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double">
        <color indexed="64"/>
      </right>
      <top style="hair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double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medium">
        <color indexed="8"/>
      </bottom>
      <diagonal/>
    </border>
  </borders>
  <cellStyleXfs count="4">
    <xf numFmtId="0" fontId="0" fillId="0" borderId="0"/>
    <xf numFmtId="0" fontId="12" fillId="0" borderId="0"/>
    <xf numFmtId="0" fontId="17" fillId="0" borderId="0"/>
    <xf numFmtId="0" fontId="39" fillId="0" borderId="0"/>
  </cellStyleXfs>
  <cellXfs count="355">
    <xf numFmtId="0" fontId="0" fillId="0" borderId="0" xfId="0"/>
    <xf numFmtId="0" fontId="0" fillId="0" borderId="0" xfId="0" applyAlignment="1" applyProtection="1">
      <alignment horizont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3" fillId="2" borderId="7" xfId="1" applyFont="1" applyFill="1" applyBorder="1" applyAlignment="1" applyProtection="1">
      <alignment horizontal="center" vertical="center" wrapText="1"/>
    </xf>
    <xf numFmtId="0" fontId="13" fillId="2" borderId="8" xfId="1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>
      <alignment vertical="top" wrapText="1"/>
    </xf>
    <xf numFmtId="0" fontId="12" fillId="0" borderId="12" xfId="1" applyFill="1" applyBorder="1" applyAlignment="1">
      <alignment vertical="top" wrapText="1"/>
    </xf>
    <xf numFmtId="0" fontId="12" fillId="0" borderId="12" xfId="1" applyFont="1" applyFill="1" applyBorder="1" applyAlignment="1">
      <alignment horizontal="right" vertical="center"/>
    </xf>
    <xf numFmtId="165" fontId="18" fillId="6" borderId="13" xfId="0" applyNumberFormat="1" applyFont="1" applyFill="1" applyBorder="1" applyAlignment="1" applyProtection="1">
      <alignment horizontal="right" vertical="center" wrapText="1"/>
    </xf>
    <xf numFmtId="0" fontId="16" fillId="0" borderId="14" xfId="1" applyFont="1" applyFill="1" applyBorder="1" applyAlignment="1">
      <alignment vertical="top" wrapText="1"/>
    </xf>
    <xf numFmtId="0" fontId="12" fillId="0" borderId="15" xfId="1" applyFill="1" applyBorder="1" applyAlignment="1">
      <alignment vertical="top" wrapText="1"/>
    </xf>
    <xf numFmtId="0" fontId="12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vertical="top" wrapText="1"/>
    </xf>
    <xf numFmtId="0" fontId="12" fillId="0" borderId="17" xfId="1" applyFill="1" applyBorder="1" applyAlignment="1">
      <alignment vertical="top" wrapText="1"/>
    </xf>
    <xf numFmtId="0" fontId="12" fillId="0" borderId="17" xfId="1" applyFont="1" applyFill="1" applyBorder="1" applyAlignment="1">
      <alignment horizontal="right" vertical="center"/>
    </xf>
    <xf numFmtId="165" fontId="18" fillId="6" borderId="13" xfId="0" applyNumberFormat="1" applyFont="1" applyFill="1" applyBorder="1" applyAlignment="1" applyProtection="1">
      <alignment horizontal="right" vertical="center"/>
    </xf>
    <xf numFmtId="0" fontId="16" fillId="0" borderId="18" xfId="1" applyFont="1" applyBorder="1" applyAlignment="1">
      <alignment vertical="center" wrapText="1"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16" fillId="0" borderId="22" xfId="1" applyFont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12" fillId="0" borderId="19" xfId="1" applyFont="1" applyBorder="1" applyAlignment="1">
      <alignment horizontal="right" vertical="center"/>
    </xf>
    <xf numFmtId="165" fontId="12" fillId="0" borderId="20" xfId="1" applyNumberFormat="1" applyBorder="1" applyAlignment="1">
      <alignment horizontal="right" vertical="center"/>
    </xf>
    <xf numFmtId="0" fontId="12" fillId="0" borderId="23" xfId="1" applyFont="1" applyBorder="1" applyAlignment="1">
      <alignment vertical="top" wrapText="1"/>
    </xf>
    <xf numFmtId="0" fontId="12" fillId="0" borderId="23" xfId="1" applyFont="1" applyBorder="1" applyAlignment="1">
      <alignment horizontal="right" vertical="center"/>
    </xf>
    <xf numFmtId="165" fontId="12" fillId="0" borderId="24" xfId="1" applyNumberFormat="1" applyBorder="1" applyAlignment="1">
      <alignment horizontal="right" vertical="center"/>
    </xf>
    <xf numFmtId="0" fontId="20" fillId="0" borderId="18" xfId="2" applyFont="1" applyFill="1" applyBorder="1" applyAlignment="1">
      <alignment vertical="center" wrapText="1"/>
    </xf>
    <xf numFmtId="0" fontId="12" fillId="0" borderId="19" xfId="1" applyBorder="1" applyAlignment="1">
      <alignment vertical="center" wrapText="1"/>
    </xf>
    <xf numFmtId="0" fontId="12" fillId="0" borderId="19" xfId="1" applyBorder="1" applyAlignment="1">
      <alignment horizontal="right" vertical="center"/>
    </xf>
    <xf numFmtId="0" fontId="20" fillId="0" borderId="22" xfId="2" applyFont="1" applyFill="1" applyBorder="1" applyAlignment="1">
      <alignment vertical="center" wrapText="1"/>
    </xf>
    <xf numFmtId="0" fontId="12" fillId="0" borderId="23" xfId="1" applyFont="1" applyBorder="1" applyAlignment="1">
      <alignment vertical="center" wrapText="1"/>
    </xf>
    <xf numFmtId="0" fontId="20" fillId="0" borderId="25" xfId="2" applyFont="1" applyFill="1" applyBorder="1" applyAlignment="1">
      <alignment vertical="center" wrapText="1"/>
    </xf>
    <xf numFmtId="0" fontId="12" fillId="0" borderId="26" xfId="1" applyBorder="1" applyAlignment="1">
      <alignment vertical="center" wrapText="1"/>
    </xf>
    <xf numFmtId="0" fontId="12" fillId="0" borderId="26" xfId="1" applyBorder="1" applyAlignment="1">
      <alignment horizontal="right" vertical="center"/>
    </xf>
    <xf numFmtId="0" fontId="0" fillId="0" borderId="23" xfId="1" applyFont="1" applyBorder="1" applyAlignment="1">
      <alignment vertical="center" wrapText="1"/>
    </xf>
    <xf numFmtId="0" fontId="12" fillId="0" borderId="26" xfId="1" applyFont="1" applyBorder="1" applyAlignment="1">
      <alignment vertical="center" wrapText="1"/>
    </xf>
    <xf numFmtId="0" fontId="12" fillId="0" borderId="26" xfId="1" applyFont="1" applyBorder="1" applyAlignment="1">
      <alignment horizontal="right" vertical="center"/>
    </xf>
    <xf numFmtId="0" fontId="0" fillId="0" borderId="0" xfId="0" applyFont="1" applyFill="1" applyAlignment="1" applyProtection="1">
      <alignment horizontal="center"/>
    </xf>
    <xf numFmtId="0" fontId="12" fillId="0" borderId="19" xfId="1" applyFont="1" applyBorder="1" applyAlignment="1">
      <alignment horizontal="right" vertical="center" wrapText="1"/>
    </xf>
    <xf numFmtId="0" fontId="12" fillId="0" borderId="23" xfId="1" applyBorder="1" applyAlignment="1">
      <alignment vertical="center" wrapText="1"/>
    </xf>
    <xf numFmtId="0" fontId="12" fillId="0" borderId="23" xfId="1" applyFont="1" applyBorder="1" applyAlignment="1">
      <alignment horizontal="right" vertical="center" wrapText="1"/>
    </xf>
    <xf numFmtId="0" fontId="16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 wrapText="1"/>
    </xf>
    <xf numFmtId="0" fontId="16" fillId="0" borderId="22" xfId="1" applyFont="1" applyBorder="1" applyAlignment="1">
      <alignment vertical="center"/>
    </xf>
    <xf numFmtId="0" fontId="16" fillId="0" borderId="25" xfId="1" applyFont="1" applyBorder="1" applyAlignment="1">
      <alignment vertical="center"/>
    </xf>
    <xf numFmtId="0" fontId="12" fillId="0" borderId="26" xfId="1" applyFont="1" applyBorder="1" applyAlignment="1">
      <alignment horizontal="right" vertical="center" wrapText="1"/>
    </xf>
    <xf numFmtId="6" fontId="12" fillId="0" borderId="19" xfId="1" applyNumberFormat="1" applyFont="1" applyBorder="1" applyAlignment="1">
      <alignment vertical="center" wrapText="1"/>
    </xf>
    <xf numFmtId="0" fontId="12" fillId="0" borderId="23" xfId="1" applyBorder="1" applyAlignment="1">
      <alignment horizontal="right" vertical="center"/>
    </xf>
    <xf numFmtId="0" fontId="14" fillId="8" borderId="8" xfId="0" applyFont="1" applyFill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vertical="center" wrapText="1"/>
    </xf>
    <xf numFmtId="0" fontId="18" fillId="0" borderId="36" xfId="0" applyFont="1" applyBorder="1" applyAlignment="1" applyProtection="1">
      <alignment horizontal="left" vertical="center" wrapText="1"/>
    </xf>
    <xf numFmtId="0" fontId="18" fillId="0" borderId="36" xfId="0" applyFont="1" applyBorder="1" applyAlignment="1" applyProtection="1">
      <alignment horizontal="right" vertical="center"/>
    </xf>
    <xf numFmtId="165" fontId="18" fillId="0" borderId="37" xfId="0" applyNumberFormat="1" applyFont="1" applyBorder="1" applyAlignment="1" applyProtection="1">
      <alignment horizontal="right" vertical="center"/>
    </xf>
    <xf numFmtId="165" fontId="18" fillId="6" borderId="38" xfId="0" applyNumberFormat="1" applyFont="1" applyFill="1" applyBorder="1" applyAlignment="1" applyProtection="1">
      <alignment horizontal="right" vertical="center"/>
    </xf>
    <xf numFmtId="0" fontId="25" fillId="0" borderId="36" xfId="2" applyFont="1" applyFill="1" applyBorder="1" applyAlignment="1" applyProtection="1">
      <alignment horizontal="left" vertical="center"/>
    </xf>
    <xf numFmtId="6" fontId="18" fillId="0" borderId="37" xfId="0" applyNumberFormat="1" applyFont="1" applyFill="1" applyBorder="1" applyAlignment="1" applyProtection="1">
      <alignment horizontal="right" vertical="center"/>
    </xf>
    <xf numFmtId="6" fontId="18" fillId="0" borderId="37" xfId="0" applyNumberFormat="1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right" vertical="center"/>
    </xf>
    <xf numFmtId="0" fontId="16" fillId="0" borderId="14" xfId="1" applyFont="1" applyBorder="1" applyAlignment="1">
      <alignment vertical="top"/>
    </xf>
    <xf numFmtId="0" fontId="12" fillId="0" borderId="15" xfId="1" applyFont="1" applyBorder="1" applyAlignment="1">
      <alignment vertical="top" wrapText="1"/>
    </xf>
    <xf numFmtId="0" fontId="12" fillId="0" borderId="15" xfId="1" applyFont="1" applyBorder="1" applyAlignment="1">
      <alignment horizontal="right" vertical="top"/>
    </xf>
    <xf numFmtId="0" fontId="16" fillId="0" borderId="16" xfId="1" applyFont="1" applyBorder="1" applyAlignment="1">
      <alignment vertical="top"/>
    </xf>
    <xf numFmtId="0" fontId="12" fillId="0" borderId="17" xfId="1" applyFont="1" applyBorder="1" applyAlignment="1">
      <alignment vertical="top" wrapText="1"/>
    </xf>
    <xf numFmtId="0" fontId="0" fillId="0" borderId="17" xfId="1" applyFont="1" applyBorder="1" applyAlignment="1">
      <alignment horizontal="right" vertical="top"/>
    </xf>
    <xf numFmtId="0" fontId="22" fillId="0" borderId="50" xfId="0" applyFont="1" applyBorder="1" applyAlignment="1" applyProtection="1">
      <alignment vertical="center" wrapText="1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right" vertical="center"/>
    </xf>
    <xf numFmtId="0" fontId="22" fillId="0" borderId="53" xfId="0" applyFont="1" applyBorder="1" applyAlignment="1" applyProtection="1">
      <alignment vertical="center" wrapText="1"/>
    </xf>
    <xf numFmtId="0" fontId="12" fillId="0" borderId="54" xfId="1" applyFont="1" applyBorder="1" applyAlignment="1">
      <alignment vertical="top" wrapText="1"/>
    </xf>
    <xf numFmtId="0" fontId="18" fillId="0" borderId="54" xfId="0" applyFont="1" applyBorder="1" applyAlignment="1" applyProtection="1">
      <alignment horizontal="right" vertical="center"/>
    </xf>
    <xf numFmtId="0" fontId="22" fillId="0" borderId="50" xfId="2" applyFont="1" applyBorder="1" applyAlignment="1" applyProtection="1">
      <alignment horizontal="left" vertical="center" wrapText="1"/>
    </xf>
    <xf numFmtId="0" fontId="26" fillId="0" borderId="51" xfId="2" applyFont="1" applyBorder="1" applyAlignment="1" applyProtection="1">
      <alignment horizontal="left" vertical="center"/>
    </xf>
    <xf numFmtId="0" fontId="22" fillId="0" borderId="59" xfId="2" applyFont="1" applyBorder="1" applyAlignment="1" applyProtection="1">
      <alignment horizontal="left" vertical="center" wrapText="1"/>
    </xf>
    <xf numFmtId="0" fontId="26" fillId="0" borderId="60" xfId="2" applyFont="1" applyBorder="1" applyAlignment="1" applyProtection="1">
      <alignment horizontal="left" vertical="center"/>
    </xf>
    <xf numFmtId="0" fontId="27" fillId="0" borderId="60" xfId="2" applyFont="1" applyFill="1" applyBorder="1" applyAlignment="1" applyProtection="1">
      <alignment horizontal="right" vertical="center" wrapText="1"/>
    </xf>
    <xf numFmtId="0" fontId="28" fillId="0" borderId="60" xfId="2" applyFont="1" applyBorder="1" applyAlignment="1" applyProtection="1">
      <alignment horizontal="left" vertical="center"/>
    </xf>
    <xf numFmtId="0" fontId="22" fillId="0" borderId="53" xfId="2" applyFont="1" applyBorder="1" applyAlignment="1" applyProtection="1">
      <alignment horizontal="left" vertical="center" wrapText="1"/>
    </xf>
    <xf numFmtId="0" fontId="26" fillId="0" borderId="54" xfId="2" applyFont="1" applyBorder="1" applyAlignment="1" applyProtection="1">
      <alignment horizontal="left" vertical="center"/>
    </xf>
    <xf numFmtId="0" fontId="27" fillId="0" borderId="54" xfId="2" applyFont="1" applyFill="1" applyBorder="1" applyAlignment="1" applyProtection="1">
      <alignment horizontal="right" vertical="center" wrapText="1"/>
    </xf>
    <xf numFmtId="0" fontId="22" fillId="0" borderId="11" xfId="2" applyFont="1" applyBorder="1" applyAlignment="1" applyProtection="1">
      <alignment horizontal="left" vertical="center" wrapText="1"/>
    </xf>
    <xf numFmtId="0" fontId="12" fillId="0" borderId="12" xfId="1" applyFont="1" applyBorder="1" applyAlignment="1">
      <alignment vertical="top" wrapText="1"/>
    </xf>
    <xf numFmtId="0" fontId="22" fillId="0" borderId="14" xfId="2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right" vertical="center"/>
    </xf>
    <xf numFmtId="0" fontId="26" fillId="0" borderId="15" xfId="2" applyFont="1" applyBorder="1" applyAlignment="1" applyProtection="1">
      <alignment horizontal="left" vertical="center"/>
    </xf>
    <xf numFmtId="0" fontId="25" fillId="0" borderId="15" xfId="2" applyFont="1" applyFill="1" applyBorder="1" applyAlignment="1" applyProtection="1">
      <alignment horizontal="left" vertical="center"/>
    </xf>
    <xf numFmtId="0" fontId="22" fillId="0" borderId="16" xfId="2" applyFont="1" applyBorder="1" applyAlignment="1" applyProtection="1">
      <alignment horizontal="left" vertical="center" wrapText="1"/>
    </xf>
    <xf numFmtId="0" fontId="26" fillId="0" borderId="17" xfId="2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right" vertical="center"/>
    </xf>
    <xf numFmtId="0" fontId="26" fillId="0" borderId="12" xfId="2" applyFont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vertical="center" wrapText="1"/>
    </xf>
    <xf numFmtId="0" fontId="22" fillId="0" borderId="16" xfId="0" applyFont="1" applyBorder="1" applyAlignment="1" applyProtection="1">
      <alignment vertical="center" wrapText="1"/>
    </xf>
    <xf numFmtId="0" fontId="28" fillId="6" borderId="17" xfId="2" applyFont="1" applyFill="1" applyBorder="1" applyAlignment="1" applyProtection="1">
      <alignment horizontal="left" vertical="center"/>
    </xf>
    <xf numFmtId="0" fontId="26" fillId="6" borderId="12" xfId="2" applyFont="1" applyFill="1" applyBorder="1" applyAlignment="1" applyProtection="1">
      <alignment horizontal="left" vertical="center"/>
    </xf>
    <xf numFmtId="0" fontId="26" fillId="6" borderId="15" xfId="2" applyFont="1" applyFill="1" applyBorder="1" applyAlignment="1" applyProtection="1">
      <alignment horizontal="left" vertical="center"/>
    </xf>
    <xf numFmtId="0" fontId="26" fillId="6" borderId="17" xfId="2" applyFont="1" applyFill="1" applyBorder="1" applyAlignment="1" applyProtection="1">
      <alignment horizontal="left" vertical="center"/>
    </xf>
    <xf numFmtId="0" fontId="16" fillId="0" borderId="14" xfId="1" applyFont="1" applyBorder="1" applyAlignment="1">
      <alignment vertical="center"/>
    </xf>
    <xf numFmtId="0" fontId="12" fillId="0" borderId="15" xfId="1" applyBorder="1" applyAlignment="1">
      <alignment horizontal="right" vertical="top"/>
    </xf>
    <xf numFmtId="0" fontId="22" fillId="0" borderId="62" xfId="0" applyFont="1" applyBorder="1" applyAlignment="1" applyProtection="1">
      <alignment vertical="center" wrapText="1"/>
    </xf>
    <xf numFmtId="0" fontId="26" fillId="0" borderId="63" xfId="2" applyFont="1" applyBorder="1" applyAlignment="1" applyProtection="1">
      <alignment horizontal="left" vertical="center"/>
    </xf>
    <xf numFmtId="0" fontId="18" fillId="0" borderId="63" xfId="0" applyFont="1" applyBorder="1" applyAlignment="1" applyProtection="1">
      <alignment horizontal="right" vertical="center"/>
    </xf>
    <xf numFmtId="165" fontId="18" fillId="0" borderId="64" xfId="0" applyNumberFormat="1" applyFont="1" applyBorder="1" applyAlignment="1" applyProtection="1">
      <alignment horizontal="right" vertical="center"/>
    </xf>
    <xf numFmtId="0" fontId="26" fillId="6" borderId="63" xfId="2" applyFont="1" applyFill="1" applyBorder="1" applyAlignment="1" applyProtection="1">
      <alignment horizontal="left" vertical="center"/>
    </xf>
    <xf numFmtId="0" fontId="27" fillId="0" borderId="63" xfId="2" applyFont="1" applyFill="1" applyBorder="1" applyAlignment="1" applyProtection="1">
      <alignment horizontal="right" vertical="center" wrapText="1"/>
    </xf>
    <xf numFmtId="0" fontId="25" fillId="0" borderId="12" xfId="2" applyFont="1" applyFill="1" applyBorder="1" applyAlignment="1" applyProtection="1">
      <alignment horizontal="left" vertical="center"/>
    </xf>
    <xf numFmtId="0" fontId="27" fillId="0" borderId="12" xfId="2" applyFont="1" applyFill="1" applyBorder="1" applyAlignment="1" applyProtection="1">
      <alignment horizontal="right" vertical="center" wrapText="1"/>
    </xf>
    <xf numFmtId="0" fontId="27" fillId="0" borderId="15" xfId="2" applyFont="1" applyFill="1" applyBorder="1" applyAlignment="1" applyProtection="1">
      <alignment horizontal="right" vertical="center" wrapText="1"/>
    </xf>
    <xf numFmtId="0" fontId="27" fillId="0" borderId="17" xfId="2" applyFont="1" applyFill="1" applyBorder="1" applyAlignment="1" applyProtection="1">
      <alignment horizontal="right" vertical="center" wrapText="1"/>
    </xf>
    <xf numFmtId="0" fontId="26" fillId="6" borderId="12" xfId="1" applyFont="1" applyFill="1" applyBorder="1" applyAlignment="1" applyProtection="1">
      <alignment horizontal="left" vertical="center"/>
    </xf>
    <xf numFmtId="165" fontId="12" fillId="0" borderId="64" xfId="1" applyNumberFormat="1" applyBorder="1" applyAlignment="1">
      <alignment horizontal="right" vertical="center"/>
    </xf>
    <xf numFmtId="0" fontId="16" fillId="0" borderId="65" xfId="1" applyFont="1" applyBorder="1" applyAlignment="1">
      <alignment vertical="center"/>
    </xf>
    <xf numFmtId="0" fontId="27" fillId="0" borderId="66" xfId="2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justify" vertical="center" wrapText="1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165" fontId="1" fillId="0" borderId="69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 wrapText="1"/>
    </xf>
    <xf numFmtId="2" fontId="12" fillId="0" borderId="26" xfId="1" applyNumberFormat="1" applyFont="1" applyBorder="1" applyAlignment="1">
      <alignment horizontal="right" vertical="center"/>
    </xf>
    <xf numFmtId="2" fontId="12" fillId="0" borderId="23" xfId="1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13" fillId="2" borderId="8" xfId="1" applyFont="1" applyFill="1" applyBorder="1" applyAlignment="1" applyProtection="1">
      <alignment horizontal="center" vertical="center" wrapText="1"/>
    </xf>
    <xf numFmtId="165" fontId="18" fillId="6" borderId="13" xfId="0" applyNumberFormat="1" applyFont="1" applyFill="1" applyBorder="1" applyAlignment="1" applyProtection="1">
      <alignment horizontal="right" vertical="center" wrapText="1"/>
    </xf>
    <xf numFmtId="0" fontId="16" fillId="0" borderId="18" xfId="1" applyFont="1" applyBorder="1" applyAlignment="1">
      <alignment vertical="center" wrapText="1"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16" fillId="0" borderId="22" xfId="1" applyFont="1" applyBorder="1" applyAlignment="1">
      <alignment vertical="center" wrapText="1"/>
    </xf>
    <xf numFmtId="0" fontId="12" fillId="0" borderId="19" xfId="1" applyFont="1" applyBorder="1" applyAlignment="1">
      <alignment horizontal="right" vertical="center"/>
    </xf>
    <xf numFmtId="165" fontId="12" fillId="0" borderId="20" xfId="1" applyNumberForma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165" fontId="12" fillId="0" borderId="24" xfId="1" applyNumberFormat="1" applyBorder="1" applyAlignment="1">
      <alignment horizontal="right" vertical="center"/>
    </xf>
    <xf numFmtId="165" fontId="12" fillId="0" borderId="27" xfId="1" applyNumberFormat="1" applyBorder="1" applyAlignment="1">
      <alignment horizontal="right" vertical="center"/>
    </xf>
    <xf numFmtId="0" fontId="12" fillId="0" borderId="19" xfId="1" applyBorder="1" applyAlignment="1">
      <alignment horizontal="right" vertical="center"/>
    </xf>
    <xf numFmtId="0" fontId="12" fillId="0" borderId="23" xfId="1" applyFont="1" applyBorder="1" applyAlignment="1">
      <alignment vertical="center" wrapText="1"/>
    </xf>
    <xf numFmtId="0" fontId="12" fillId="0" borderId="26" xfId="1" applyBorder="1" applyAlignment="1">
      <alignment horizontal="right" vertical="center"/>
    </xf>
    <xf numFmtId="0" fontId="0" fillId="0" borderId="28" xfId="1" applyFont="1" applyBorder="1" applyAlignment="1">
      <alignment horizontal="right" vertical="center"/>
    </xf>
    <xf numFmtId="0" fontId="12" fillId="0" borderId="26" xfId="1" applyFont="1" applyBorder="1" applyAlignment="1">
      <alignment horizontal="right" vertical="center"/>
    </xf>
    <xf numFmtId="0" fontId="12" fillId="0" borderId="19" xfId="1" applyFont="1" applyBorder="1" applyAlignment="1">
      <alignment horizontal="right" vertical="center" wrapText="1"/>
    </xf>
    <xf numFmtId="0" fontId="12" fillId="0" borderId="23" xfId="1" applyFont="1" applyBorder="1" applyAlignment="1">
      <alignment horizontal="right" vertical="center" wrapText="1"/>
    </xf>
    <xf numFmtId="0" fontId="12" fillId="0" borderId="19" xfId="1" applyFont="1" applyBorder="1" applyAlignment="1">
      <alignment vertical="center" wrapText="1"/>
    </xf>
    <xf numFmtId="0" fontId="12" fillId="0" borderId="26" xfId="1" applyFont="1" applyBorder="1" applyAlignment="1">
      <alignment horizontal="right" vertical="center" wrapText="1"/>
    </xf>
    <xf numFmtId="165" fontId="12" fillId="0" borderId="20" xfId="1" applyNumberFormat="1" applyBorder="1" applyAlignment="1">
      <alignment horizontal="right" vertical="center" wrapText="1"/>
    </xf>
    <xf numFmtId="165" fontId="12" fillId="0" borderId="24" xfId="1" applyNumberFormat="1" applyBorder="1" applyAlignment="1">
      <alignment horizontal="right" vertical="center" wrapText="1"/>
    </xf>
    <xf numFmtId="165" fontId="12" fillId="0" borderId="27" xfId="1" applyNumberFormat="1" applyBorder="1" applyAlignment="1">
      <alignment horizontal="right" vertical="center" wrapText="1"/>
    </xf>
    <xf numFmtId="0" fontId="12" fillId="0" borderId="23" xfId="1" applyBorder="1" applyAlignment="1">
      <alignment horizontal="right" vertical="center"/>
    </xf>
    <xf numFmtId="0" fontId="18" fillId="0" borderId="36" xfId="0" applyFont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right" vertical="center"/>
    </xf>
    <xf numFmtId="165" fontId="12" fillId="0" borderId="45" xfId="1" applyNumberFormat="1" applyBorder="1" applyAlignment="1">
      <alignment horizontal="right" vertical="center"/>
    </xf>
    <xf numFmtId="0" fontId="12" fillId="0" borderId="15" xfId="1" applyFont="1" applyBorder="1" applyAlignment="1">
      <alignment horizontal="right" vertical="top"/>
    </xf>
    <xf numFmtId="165" fontId="12" fillId="0" borderId="46" xfId="1" applyNumberFormat="1" applyBorder="1" applyAlignment="1">
      <alignment horizontal="right" vertical="center"/>
    </xf>
    <xf numFmtId="6" fontId="0" fillId="0" borderId="46" xfId="1" applyNumberFormat="1" applyFont="1" applyBorder="1" applyAlignment="1">
      <alignment horizontal="right" vertical="center"/>
    </xf>
    <xf numFmtId="0" fontId="0" fillId="0" borderId="17" xfId="1" applyFont="1" applyBorder="1" applyAlignment="1">
      <alignment horizontal="right" vertical="top"/>
    </xf>
    <xf numFmtId="6" fontId="0" fillId="0" borderId="47" xfId="1" applyNumberFormat="1" applyFont="1" applyBorder="1" applyAlignment="1">
      <alignment horizontal="right" vertical="center"/>
    </xf>
    <xf numFmtId="0" fontId="18" fillId="0" borderId="51" xfId="0" applyFont="1" applyBorder="1" applyAlignment="1" applyProtection="1">
      <alignment horizontal="right" vertical="center"/>
    </xf>
    <xf numFmtId="6" fontId="0" fillId="0" borderId="52" xfId="1" applyNumberFormat="1" applyFont="1" applyBorder="1" applyAlignment="1">
      <alignment horizontal="right" vertical="center"/>
    </xf>
    <xf numFmtId="0" fontId="18" fillId="0" borderId="54" xfId="0" applyFont="1" applyBorder="1" applyAlignment="1" applyProtection="1">
      <alignment horizontal="right" vertical="center"/>
    </xf>
    <xf numFmtId="6" fontId="0" fillId="0" borderId="55" xfId="1" applyNumberFormat="1" applyFont="1" applyBorder="1" applyAlignment="1">
      <alignment horizontal="right" vertical="center"/>
    </xf>
    <xf numFmtId="0" fontId="27" fillId="0" borderId="51" xfId="2" applyFont="1" applyFill="1" applyBorder="1" applyAlignment="1" applyProtection="1">
      <alignment horizontal="right" vertical="center" wrapText="1"/>
    </xf>
    <xf numFmtId="165" fontId="18" fillId="0" borderId="52" xfId="0" applyNumberFormat="1" applyFont="1" applyBorder="1" applyAlignment="1" applyProtection="1">
      <alignment horizontal="right" vertical="center"/>
    </xf>
    <xf numFmtId="0" fontId="27" fillId="0" borderId="60" xfId="2" applyFont="1" applyFill="1" applyBorder="1" applyAlignment="1" applyProtection="1">
      <alignment horizontal="right" vertical="center" wrapText="1"/>
    </xf>
    <xf numFmtId="165" fontId="18" fillId="0" borderId="61" xfId="0" applyNumberFormat="1" applyFont="1" applyBorder="1" applyAlignment="1" applyProtection="1">
      <alignment horizontal="right" vertical="center"/>
    </xf>
    <xf numFmtId="0" fontId="27" fillId="0" borderId="54" xfId="2" applyFont="1" applyFill="1" applyBorder="1" applyAlignment="1" applyProtection="1">
      <alignment horizontal="right" vertical="center" wrapText="1"/>
    </xf>
    <xf numFmtId="165" fontId="18" fillId="0" borderId="55" xfId="0" applyNumberFormat="1" applyFont="1" applyBorder="1" applyAlignment="1" applyProtection="1">
      <alignment horizontal="right" vertical="center"/>
    </xf>
    <xf numFmtId="0" fontId="18" fillId="0" borderId="15" xfId="0" applyFont="1" applyBorder="1" applyAlignment="1" applyProtection="1">
      <alignment horizontal="right" vertical="center"/>
    </xf>
    <xf numFmtId="0" fontId="18" fillId="0" borderId="17" xfId="0" applyFont="1" applyBorder="1" applyAlignment="1" applyProtection="1">
      <alignment horizontal="right" vertical="center"/>
    </xf>
    <xf numFmtId="165" fontId="12" fillId="0" borderId="47" xfId="1" applyNumberFormat="1" applyBorder="1" applyAlignment="1">
      <alignment horizontal="right" vertical="center"/>
    </xf>
    <xf numFmtId="165" fontId="18" fillId="0" borderId="46" xfId="0" applyNumberFormat="1" applyFont="1" applyBorder="1" applyAlignment="1" applyProtection="1">
      <alignment horizontal="right" vertical="center"/>
    </xf>
    <xf numFmtId="0" fontId="12" fillId="0" borderId="15" xfId="1" applyBorder="1" applyAlignment="1">
      <alignment horizontal="right" vertical="top"/>
    </xf>
    <xf numFmtId="165" fontId="18" fillId="0" borderId="47" xfId="0" applyNumberFormat="1" applyFont="1" applyBorder="1" applyAlignment="1" applyProtection="1">
      <alignment horizontal="right" vertical="center"/>
    </xf>
    <xf numFmtId="0" fontId="18" fillId="0" borderId="63" xfId="0" applyFont="1" applyBorder="1" applyAlignment="1" applyProtection="1">
      <alignment horizontal="right" vertical="center"/>
    </xf>
    <xf numFmtId="165" fontId="18" fillId="0" borderId="64" xfId="0" applyNumberFormat="1" applyFont="1" applyBorder="1" applyAlignment="1" applyProtection="1">
      <alignment horizontal="right" vertical="center"/>
    </xf>
    <xf numFmtId="165" fontId="18" fillId="0" borderId="45" xfId="0" applyNumberFormat="1" applyFont="1" applyBorder="1" applyAlignment="1" applyProtection="1">
      <alignment horizontal="right" vertical="center"/>
    </xf>
    <xf numFmtId="0" fontId="27" fillId="0" borderId="63" xfId="2" applyFont="1" applyFill="1" applyBorder="1" applyAlignment="1" applyProtection="1">
      <alignment horizontal="right" vertical="center" wrapText="1"/>
    </xf>
    <xf numFmtId="0" fontId="27" fillId="0" borderId="12" xfId="2" applyFont="1" applyFill="1" applyBorder="1" applyAlignment="1" applyProtection="1">
      <alignment horizontal="right" vertical="center" wrapText="1"/>
    </xf>
    <xf numFmtId="165" fontId="18" fillId="0" borderId="45" xfId="0" applyNumberFormat="1" applyFont="1" applyFill="1" applyBorder="1" applyAlignment="1" applyProtection="1">
      <alignment horizontal="right" vertical="center"/>
    </xf>
    <xf numFmtId="0" fontId="27" fillId="0" borderId="15" xfId="2" applyFont="1" applyFill="1" applyBorder="1" applyAlignment="1" applyProtection="1">
      <alignment horizontal="right" vertical="center" wrapText="1"/>
    </xf>
    <xf numFmtId="165" fontId="18" fillId="0" borderId="46" xfId="0" applyNumberFormat="1" applyFont="1" applyFill="1" applyBorder="1" applyAlignment="1" applyProtection="1">
      <alignment horizontal="right" vertical="center"/>
    </xf>
    <xf numFmtId="0" fontId="27" fillId="0" borderId="17" xfId="2" applyFont="1" applyFill="1" applyBorder="1" applyAlignment="1" applyProtection="1">
      <alignment horizontal="right" vertical="center" wrapText="1"/>
    </xf>
    <xf numFmtId="0" fontId="27" fillId="0" borderId="66" xfId="2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5" fontId="1" fillId="0" borderId="69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2" fillId="0" borderId="70" xfId="1" applyFont="1" applyFill="1" applyBorder="1" applyAlignment="1">
      <alignment horizontal="right" vertical="center"/>
    </xf>
    <xf numFmtId="1" fontId="12" fillId="0" borderId="23" xfId="1" applyNumberFormat="1" applyFont="1" applyBorder="1" applyAlignment="1">
      <alignment horizontal="right" vertical="center"/>
    </xf>
    <xf numFmtId="1" fontId="12" fillId="0" borderId="26" xfId="1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 applyProtection="1">
      <alignment horizontal="right" vertical="center"/>
    </xf>
    <xf numFmtId="1" fontId="18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3" fontId="32" fillId="0" borderId="75" xfId="0" applyNumberFormat="1" applyFont="1" applyBorder="1" applyAlignment="1">
      <alignment horizontal="center"/>
    </xf>
    <xf numFmtId="3" fontId="1" fillId="0" borderId="76" xfId="0" applyNumberFormat="1" applyFont="1" applyFill="1" applyBorder="1" applyAlignment="1" applyProtection="1">
      <alignment horizontal="center" vertical="center"/>
    </xf>
    <xf numFmtId="3" fontId="33" fillId="0" borderId="77" xfId="0" applyNumberFormat="1" applyFont="1" applyBorder="1" applyAlignment="1">
      <alignment horizontal="center"/>
    </xf>
    <xf numFmtId="3" fontId="29" fillId="0" borderId="78" xfId="0" applyNumberFormat="1" applyFont="1" applyFill="1" applyBorder="1" applyAlignment="1" applyProtection="1">
      <alignment horizontal="center" vertical="center"/>
    </xf>
    <xf numFmtId="0" fontId="29" fillId="11" borderId="73" xfId="0" applyFont="1" applyFill="1" applyBorder="1" applyAlignment="1" applyProtection="1">
      <alignment horizontal="center" vertical="center" wrapText="1"/>
    </xf>
    <xf numFmtId="0" fontId="29" fillId="11" borderId="74" xfId="0" applyFont="1" applyFill="1" applyBorder="1" applyAlignment="1" applyProtection="1">
      <alignment horizontal="center" vertical="center" wrapText="1"/>
    </xf>
    <xf numFmtId="20" fontId="0" fillId="0" borderId="0" xfId="0" applyNumberFormat="1"/>
    <xf numFmtId="20" fontId="34" fillId="0" borderId="0" xfId="0" applyNumberFormat="1" applyFont="1"/>
    <xf numFmtId="0" fontId="34" fillId="0" borderId="0" xfId="0" applyFont="1"/>
    <xf numFmtId="0" fontId="12" fillId="0" borderId="0" xfId="1" applyBorder="1" applyAlignment="1">
      <alignment horizontal="right" vertical="top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87" xfId="1" applyBorder="1" applyAlignment="1">
      <alignment horizontal="right" vertical="center"/>
    </xf>
    <xf numFmtId="0" fontId="12" fillId="0" borderId="0" xfId="1" applyBorder="1" applyAlignment="1">
      <alignment vertical="top" wrapText="1"/>
    </xf>
    <xf numFmtId="165" fontId="12" fillId="0" borderId="0" xfId="1" applyNumberFormat="1" applyBorder="1" applyAlignment="1">
      <alignment horizontal="right" vertical="center"/>
    </xf>
    <xf numFmtId="0" fontId="12" fillId="0" borderId="0" xfId="1" applyFont="1" applyBorder="1" applyAlignment="1">
      <alignment horizontal="right" vertical="top"/>
    </xf>
    <xf numFmtId="0" fontId="12" fillId="0" borderId="0" xfId="1" applyBorder="1" applyAlignment="1">
      <alignment horizontal="justify" vertical="top" wrapText="1"/>
    </xf>
    <xf numFmtId="0" fontId="16" fillId="0" borderId="88" xfId="1" applyFont="1" applyBorder="1" applyAlignment="1">
      <alignment vertical="center" wrapText="1"/>
    </xf>
    <xf numFmtId="0" fontId="16" fillId="0" borderId="88" xfId="1" applyFont="1" applyBorder="1" applyAlignment="1">
      <alignment horizontal="justify" vertical="center" wrapText="1"/>
    </xf>
    <xf numFmtId="0" fontId="16" fillId="0" borderId="89" xfId="1" applyFont="1" applyBorder="1" applyAlignment="1">
      <alignment vertical="center" wrapText="1"/>
    </xf>
    <xf numFmtId="0" fontId="12" fillId="0" borderId="87" xfId="1" applyBorder="1" applyAlignment="1">
      <alignment vertical="top" wrapText="1"/>
    </xf>
    <xf numFmtId="0" fontId="12" fillId="0" borderId="87" xfId="1" applyBorder="1" applyAlignment="1">
      <alignment horizontal="right" vertical="top"/>
    </xf>
    <xf numFmtId="0" fontId="12" fillId="0" borderId="87" xfId="1" applyFont="1" applyFill="1" applyBorder="1" applyAlignment="1">
      <alignment horizontal="right" vertical="center"/>
    </xf>
    <xf numFmtId="165" fontId="12" fillId="0" borderId="90" xfId="1" applyNumberFormat="1" applyBorder="1" applyAlignment="1">
      <alignment horizontal="right" vertical="center"/>
    </xf>
    <xf numFmtId="165" fontId="12" fillId="0" borderId="91" xfId="1" applyNumberFormat="1" applyBorder="1" applyAlignment="1">
      <alignment horizontal="right" vertical="center"/>
    </xf>
    <xf numFmtId="0" fontId="12" fillId="0" borderId="93" xfId="1" applyBorder="1" applyAlignment="1">
      <alignment horizontal="right" vertical="center"/>
    </xf>
    <xf numFmtId="0" fontId="12" fillId="0" borderId="93" xfId="1" applyBorder="1" applyAlignment="1">
      <alignment horizontal="right" vertical="top"/>
    </xf>
    <xf numFmtId="0" fontId="12" fillId="0" borderId="93" xfId="1" applyFont="1" applyFill="1" applyBorder="1" applyAlignment="1">
      <alignment horizontal="right" vertical="center"/>
    </xf>
    <xf numFmtId="165" fontId="12" fillId="0" borderId="94" xfId="1" applyNumberFormat="1" applyBorder="1" applyAlignment="1">
      <alignment horizontal="right" vertical="center"/>
    </xf>
    <xf numFmtId="0" fontId="16" fillId="0" borderId="95" xfId="1" applyFont="1" applyBorder="1" applyAlignment="1">
      <alignment vertical="center" wrapText="1"/>
    </xf>
    <xf numFmtId="0" fontId="12" fillId="0" borderId="93" xfId="1" applyBorder="1" applyAlignment="1">
      <alignment vertical="top" wrapText="1"/>
    </xf>
    <xf numFmtId="0" fontId="12" fillId="0" borderId="96" xfId="1" applyFont="1" applyFill="1" applyBorder="1" applyAlignment="1">
      <alignment horizontal="right" vertical="center"/>
    </xf>
    <xf numFmtId="0" fontId="12" fillId="0" borderId="97" xfId="1" applyFont="1" applyFill="1" applyBorder="1" applyAlignment="1">
      <alignment horizontal="right" vertical="center"/>
    </xf>
    <xf numFmtId="165" fontId="12" fillId="0" borderId="98" xfId="2" applyNumberFormat="1" applyFont="1" applyFill="1" applyBorder="1" applyAlignment="1">
      <alignment horizontal="right" vertical="center" wrapText="1"/>
    </xf>
    <xf numFmtId="165" fontId="12" fillId="0" borderId="99" xfId="2" applyNumberFormat="1" applyFont="1" applyFill="1" applyBorder="1" applyAlignment="1">
      <alignment horizontal="right" vertical="center" wrapText="1"/>
    </xf>
    <xf numFmtId="165" fontId="12" fillId="0" borderId="100" xfId="2" applyNumberFormat="1" applyFont="1" applyFill="1" applyBorder="1" applyAlignment="1">
      <alignment horizontal="right" vertical="center" wrapText="1"/>
    </xf>
    <xf numFmtId="165" fontId="12" fillId="0" borderId="98" xfId="1" applyNumberFormat="1" applyFill="1" applyBorder="1" applyAlignment="1">
      <alignment horizontal="right" vertical="center"/>
    </xf>
    <xf numFmtId="165" fontId="12" fillId="0" borderId="99" xfId="1" applyNumberFormat="1" applyFill="1" applyBorder="1" applyAlignment="1">
      <alignment horizontal="right" vertical="center"/>
    </xf>
    <xf numFmtId="165" fontId="12" fillId="0" borderId="100" xfId="1" applyNumberFormat="1" applyFill="1" applyBorder="1" applyAlignment="1">
      <alignment horizontal="right" vertical="center"/>
    </xf>
    <xf numFmtId="0" fontId="16" fillId="0" borderId="101" xfId="1" applyFont="1" applyBorder="1" applyAlignment="1">
      <alignment vertical="center" wrapText="1"/>
    </xf>
    <xf numFmtId="0" fontId="12" fillId="0" borderId="28" xfId="1" applyFont="1" applyBorder="1" applyAlignment="1">
      <alignment horizontal="right" vertical="center"/>
    </xf>
    <xf numFmtId="0" fontId="12" fillId="0" borderId="102" xfId="1" applyFont="1" applyFill="1" applyBorder="1" applyAlignment="1">
      <alignment horizontal="right" vertical="center"/>
    </xf>
    <xf numFmtId="165" fontId="12" fillId="0" borderId="103" xfId="1" applyNumberFormat="1" applyBorder="1" applyAlignment="1">
      <alignment horizontal="right" vertical="center"/>
    </xf>
    <xf numFmtId="0" fontId="16" fillId="0" borderId="104" xfId="1" applyFont="1" applyBorder="1" applyAlignment="1">
      <alignment vertical="center" wrapText="1"/>
    </xf>
    <xf numFmtId="6" fontId="12" fillId="0" borderId="105" xfId="1" applyNumberFormat="1" applyFont="1" applyBorder="1" applyAlignment="1">
      <alignment vertical="top" wrapText="1"/>
    </xf>
    <xf numFmtId="0" fontId="12" fillId="0" borderId="105" xfId="1" applyFont="1" applyBorder="1" applyAlignment="1">
      <alignment horizontal="right" vertical="center"/>
    </xf>
    <xf numFmtId="0" fontId="12" fillId="0" borderId="106" xfId="1" applyFont="1" applyFill="1" applyBorder="1" applyAlignment="1">
      <alignment horizontal="right" vertical="center"/>
    </xf>
    <xf numFmtId="165" fontId="12" fillId="0" borderId="107" xfId="1" applyNumberFormat="1" applyBorder="1" applyAlignment="1">
      <alignment horizontal="right" vertical="center"/>
    </xf>
    <xf numFmtId="0" fontId="12" fillId="0" borderId="0" xfId="1" applyFont="1" applyBorder="1" applyAlignment="1">
      <alignment vertical="top" wrapText="1"/>
    </xf>
    <xf numFmtId="0" fontId="12" fillId="0" borderId="0" xfId="1" applyBorder="1" applyAlignment="1">
      <alignment horizontal="right" vertical="center" wrapText="1"/>
    </xf>
    <xf numFmtId="0" fontId="12" fillId="0" borderId="28" xfId="1" applyFont="1" applyBorder="1" applyAlignment="1">
      <alignment vertical="center" wrapText="1"/>
    </xf>
    <xf numFmtId="0" fontId="16" fillId="0" borderId="104" xfId="1" applyFont="1" applyBorder="1" applyAlignment="1">
      <alignment horizontal="left" vertical="center" wrapText="1"/>
    </xf>
    <xf numFmtId="0" fontId="12" fillId="0" borderId="105" xfId="1" applyBorder="1" applyAlignment="1">
      <alignment horizontal="left" vertical="center" wrapText="1"/>
    </xf>
    <xf numFmtId="0" fontId="12" fillId="0" borderId="105" xfId="1" applyBorder="1" applyAlignment="1">
      <alignment horizontal="right" vertical="center" wrapText="1"/>
    </xf>
    <xf numFmtId="0" fontId="12" fillId="0" borderId="108" xfId="1" applyFont="1" applyBorder="1" applyAlignment="1">
      <alignment horizontal="right" vertical="center"/>
    </xf>
    <xf numFmtId="0" fontId="12" fillId="0" borderId="0" xfId="1" applyFont="1" applyBorder="1" applyAlignment="1">
      <alignment vertical="center" wrapText="1"/>
    </xf>
    <xf numFmtId="0" fontId="16" fillId="0" borderId="109" xfId="1" applyFont="1" applyBorder="1" applyAlignment="1">
      <alignment vertical="center" wrapText="1"/>
    </xf>
    <xf numFmtId="0" fontId="12" fillId="0" borderId="110" xfId="1" applyFont="1" applyBorder="1" applyAlignment="1">
      <alignment horizontal="right" vertical="center"/>
    </xf>
    <xf numFmtId="165" fontId="12" fillId="0" borderId="111" xfId="1" applyNumberFormat="1" applyBorder="1" applyAlignment="1">
      <alignment horizontal="right" vertical="center"/>
    </xf>
    <xf numFmtId="0" fontId="16" fillId="0" borderId="112" xfId="1" applyFont="1" applyBorder="1" applyAlignment="1">
      <alignment vertical="center" wrapText="1"/>
    </xf>
    <xf numFmtId="6" fontId="12" fillId="0" borderId="113" xfId="1" applyNumberFormat="1" applyFont="1" applyBorder="1" applyAlignment="1">
      <alignment vertical="top" wrapText="1"/>
    </xf>
    <xf numFmtId="0" fontId="12" fillId="0" borderId="113" xfId="1" applyFont="1" applyBorder="1" applyAlignment="1">
      <alignment horizontal="right" vertical="center"/>
    </xf>
    <xf numFmtId="165" fontId="12" fillId="0" borderId="114" xfId="1" applyNumberFormat="1" applyBorder="1" applyAlignment="1">
      <alignment horizontal="right" vertical="center"/>
    </xf>
    <xf numFmtId="0" fontId="12" fillId="0" borderId="110" xfId="1" applyFont="1" applyBorder="1" applyAlignment="1">
      <alignment vertical="top" wrapText="1"/>
    </xf>
    <xf numFmtId="6" fontId="12" fillId="0" borderId="0" xfId="1" applyNumberFormat="1" applyFont="1" applyBorder="1" applyAlignment="1">
      <alignment vertical="top" wrapText="1"/>
    </xf>
    <xf numFmtId="0" fontId="12" fillId="0" borderId="115" xfId="1" applyFont="1" applyFill="1" applyBorder="1" applyAlignment="1">
      <alignment horizontal="right" vertical="center"/>
    </xf>
    <xf numFmtId="0" fontId="12" fillId="0" borderId="105" xfId="1" applyFont="1" applyBorder="1" applyAlignment="1">
      <alignment vertical="center" wrapText="1"/>
    </xf>
    <xf numFmtId="0" fontId="16" fillId="0" borderId="101" xfId="1" applyFont="1" applyBorder="1" applyAlignment="1">
      <alignment vertical="center"/>
    </xf>
    <xf numFmtId="0" fontId="12" fillId="0" borderId="28" xfId="1" applyBorder="1" applyAlignment="1">
      <alignment vertical="center" wrapText="1"/>
    </xf>
    <xf numFmtId="0" fontId="12" fillId="0" borderId="28" xfId="1" applyBorder="1" applyAlignment="1">
      <alignment horizontal="right" vertical="center"/>
    </xf>
    <xf numFmtId="0" fontId="12" fillId="0" borderId="105" xfId="1" applyFont="1" applyBorder="1" applyAlignment="1">
      <alignment horizontal="right" vertical="center" wrapText="1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vertical="top" wrapText="1"/>
    </xf>
    <xf numFmtId="0" fontId="25" fillId="9" borderId="39" xfId="2" applyFont="1" applyFill="1" applyBorder="1" applyAlignment="1" applyProtection="1">
      <alignment horizontal="center" vertical="center"/>
    </xf>
    <xf numFmtId="0" fontId="25" fillId="9" borderId="40" xfId="2" applyFont="1" applyFill="1" applyBorder="1" applyAlignment="1" applyProtection="1">
      <alignment horizontal="center" vertical="center"/>
    </xf>
    <xf numFmtId="0" fontId="25" fillId="9" borderId="41" xfId="2" applyFont="1" applyFill="1" applyBorder="1" applyAlignment="1" applyProtection="1">
      <alignment horizontal="center" vertical="center"/>
    </xf>
    <xf numFmtId="0" fontId="25" fillId="7" borderId="39" xfId="1" applyFont="1" applyFill="1" applyBorder="1" applyAlignment="1" applyProtection="1">
      <alignment horizontal="center" vertical="center"/>
    </xf>
    <xf numFmtId="0" fontId="25" fillId="7" borderId="40" xfId="1" applyFont="1" applyFill="1" applyBorder="1" applyAlignment="1" applyProtection="1">
      <alignment horizontal="center" vertical="center"/>
    </xf>
    <xf numFmtId="0" fontId="25" fillId="7" borderId="41" xfId="1" applyFont="1" applyFill="1" applyBorder="1" applyAlignment="1" applyProtection="1">
      <alignment horizontal="center" vertical="center"/>
    </xf>
    <xf numFmtId="0" fontId="24" fillId="7" borderId="39" xfId="0" applyFont="1" applyFill="1" applyBorder="1" applyAlignment="1" applyProtection="1">
      <alignment horizontal="center" vertical="center"/>
    </xf>
    <xf numFmtId="0" fontId="24" fillId="7" borderId="40" xfId="0" applyFont="1" applyFill="1" applyBorder="1" applyAlignment="1" applyProtection="1">
      <alignment horizontal="center" vertical="center"/>
    </xf>
    <xf numFmtId="0" fontId="24" fillId="7" borderId="41" xfId="0" applyFont="1" applyFill="1" applyBorder="1" applyAlignment="1" applyProtection="1">
      <alignment horizontal="center" vertical="center"/>
    </xf>
    <xf numFmtId="0" fontId="24" fillId="9" borderId="42" xfId="0" applyFont="1" applyFill="1" applyBorder="1" applyAlignment="1" applyProtection="1">
      <alignment horizontal="center" vertical="center"/>
    </xf>
    <xf numFmtId="0" fontId="24" fillId="9" borderId="43" xfId="0" applyFont="1" applyFill="1" applyBorder="1" applyAlignment="1" applyProtection="1">
      <alignment horizontal="center" vertical="center"/>
    </xf>
    <xf numFmtId="0" fontId="24" fillId="9" borderId="44" xfId="0" applyFont="1" applyFill="1" applyBorder="1" applyAlignment="1" applyProtection="1">
      <alignment horizontal="center" vertical="center"/>
    </xf>
    <xf numFmtId="0" fontId="25" fillId="9" borderId="48" xfId="2" applyFont="1" applyFill="1" applyBorder="1" applyAlignment="1" applyProtection="1">
      <alignment horizontal="center" vertical="center"/>
    </xf>
    <xf numFmtId="0" fontId="25" fillId="9" borderId="0" xfId="2" applyFont="1" applyFill="1" applyBorder="1" applyAlignment="1" applyProtection="1">
      <alignment horizontal="center" vertical="center"/>
    </xf>
    <xf numFmtId="0" fontId="25" fillId="9" borderId="49" xfId="2" applyFont="1" applyFill="1" applyBorder="1" applyAlignment="1" applyProtection="1">
      <alignment horizontal="center" vertical="center"/>
    </xf>
    <xf numFmtId="0" fontId="24" fillId="7" borderId="39" xfId="2" applyFont="1" applyFill="1" applyBorder="1" applyAlignment="1" applyProtection="1">
      <alignment horizontal="center" vertical="center"/>
    </xf>
    <xf numFmtId="0" fontId="24" fillId="7" borderId="40" xfId="2" applyFont="1" applyFill="1" applyBorder="1" applyAlignment="1" applyProtection="1">
      <alignment horizontal="center" vertical="center"/>
    </xf>
    <xf numFmtId="0" fontId="24" fillId="7" borderId="41" xfId="2" applyFont="1" applyFill="1" applyBorder="1" applyAlignment="1" applyProtection="1">
      <alignment horizontal="center" vertical="center"/>
    </xf>
    <xf numFmtId="0" fontId="30" fillId="10" borderId="67" xfId="0" applyFont="1" applyFill="1" applyBorder="1" applyAlignment="1" applyProtection="1">
      <alignment horizontal="center" vertical="center"/>
    </xf>
    <xf numFmtId="0" fontId="30" fillId="10" borderId="68" xfId="0" applyFont="1" applyFill="1" applyBorder="1" applyAlignment="1" applyProtection="1">
      <alignment horizontal="center" vertical="center"/>
    </xf>
    <xf numFmtId="0" fontId="31" fillId="15" borderId="67" xfId="0" applyFont="1" applyFill="1" applyBorder="1" applyAlignment="1" applyProtection="1">
      <alignment horizontal="center" vertical="center"/>
    </xf>
    <xf numFmtId="0" fontId="31" fillId="15" borderId="68" xfId="0" applyFont="1" applyFill="1" applyBorder="1" applyAlignment="1" applyProtection="1">
      <alignment horizontal="center" vertical="center"/>
    </xf>
    <xf numFmtId="0" fontId="24" fillId="9" borderId="48" xfId="0" applyFont="1" applyFill="1" applyBorder="1" applyAlignment="1" applyProtection="1">
      <alignment horizontal="center" vertical="center" wrapText="1"/>
    </xf>
    <xf numFmtId="0" fontId="24" fillId="9" borderId="0" xfId="0" applyFont="1" applyFill="1" applyBorder="1" applyAlignment="1" applyProtection="1">
      <alignment horizontal="center" vertical="center" wrapText="1"/>
    </xf>
    <xf numFmtId="0" fontId="24" fillId="9" borderId="49" xfId="0" applyFont="1" applyFill="1" applyBorder="1" applyAlignment="1" applyProtection="1">
      <alignment horizontal="center" vertical="center" wrapText="1"/>
    </xf>
    <xf numFmtId="0" fontId="24" fillId="7" borderId="56" xfId="0" applyFont="1" applyFill="1" applyBorder="1" applyAlignment="1" applyProtection="1">
      <alignment horizontal="center" vertical="center"/>
    </xf>
    <xf numFmtId="0" fontId="24" fillId="7" borderId="57" xfId="0" applyFont="1" applyFill="1" applyBorder="1" applyAlignment="1" applyProtection="1">
      <alignment horizontal="center" vertical="center"/>
    </xf>
    <xf numFmtId="0" fontId="24" fillId="7" borderId="58" xfId="0" applyFont="1" applyFill="1" applyBorder="1" applyAlignment="1" applyProtection="1">
      <alignment horizontal="center" vertical="center"/>
    </xf>
    <xf numFmtId="0" fontId="24" fillId="9" borderId="48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49" xfId="0" applyFont="1" applyFill="1" applyBorder="1" applyAlignment="1" applyProtection="1">
      <alignment horizontal="center" vertical="center"/>
    </xf>
    <xf numFmtId="0" fontId="29" fillId="14" borderId="67" xfId="0" applyFont="1" applyFill="1" applyBorder="1" applyAlignment="1" applyProtection="1">
      <alignment horizontal="center" vertical="center"/>
    </xf>
    <xf numFmtId="0" fontId="29" fillId="14" borderId="68" xfId="0" applyFont="1" applyFill="1" applyBorder="1" applyAlignment="1" applyProtection="1">
      <alignment horizontal="center" vertical="center"/>
    </xf>
    <xf numFmtId="0" fontId="29" fillId="12" borderId="71" xfId="0" applyFont="1" applyFill="1" applyBorder="1" applyAlignment="1" applyProtection="1">
      <alignment horizontal="center" vertical="center" wrapText="1"/>
    </xf>
    <xf numFmtId="0" fontId="29" fillId="12" borderId="72" xfId="0" applyFont="1" applyFill="1" applyBorder="1" applyAlignment="1" applyProtection="1">
      <alignment horizontal="center" vertical="center" wrapText="1"/>
    </xf>
    <xf numFmtId="3" fontId="33" fillId="13" borderId="71" xfId="0" applyNumberFormat="1" applyFont="1" applyFill="1" applyBorder="1" applyAlignment="1">
      <alignment horizontal="center"/>
    </xf>
    <xf numFmtId="3" fontId="33" fillId="13" borderId="72" xfId="0" applyNumberFormat="1" applyFont="1" applyFill="1" applyBorder="1" applyAlignment="1">
      <alignment horizontal="center"/>
    </xf>
    <xf numFmtId="0" fontId="25" fillId="9" borderId="42" xfId="2" applyFont="1" applyFill="1" applyBorder="1" applyAlignment="1" applyProtection="1">
      <alignment horizontal="center" vertical="center"/>
    </xf>
    <xf numFmtId="0" fontId="25" fillId="9" borderId="43" xfId="2" applyFont="1" applyFill="1" applyBorder="1" applyAlignment="1" applyProtection="1">
      <alignment horizontal="center" vertical="center"/>
    </xf>
    <xf numFmtId="0" fontId="25" fillId="9" borderId="44" xfId="2" applyFont="1" applyFill="1" applyBorder="1" applyAlignment="1" applyProtection="1">
      <alignment horizontal="center" vertical="center"/>
    </xf>
    <xf numFmtId="0" fontId="15" fillId="3" borderId="10" xfId="2" applyFont="1" applyFill="1" applyBorder="1" applyAlignment="1" applyProtection="1">
      <alignment horizontal="center" vertical="center" wrapText="1"/>
    </xf>
    <xf numFmtId="0" fontId="15" fillId="3" borderId="0" xfId="2" applyFont="1" applyFill="1" applyBorder="1" applyAlignment="1" applyProtection="1">
      <alignment horizontal="center" vertical="center" wrapText="1"/>
    </xf>
    <xf numFmtId="0" fontId="15" fillId="3" borderId="91" xfId="2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3" fillId="7" borderId="30" xfId="0" applyFont="1" applyFill="1" applyBorder="1" applyAlignment="1" applyProtection="1">
      <alignment horizontal="center" vertical="center"/>
    </xf>
    <xf numFmtId="0" fontId="23" fillId="7" borderId="31" xfId="0" applyFont="1" applyFill="1" applyBorder="1" applyAlignment="1" applyProtection="1">
      <alignment horizontal="center" vertical="center"/>
    </xf>
    <xf numFmtId="0" fontId="23" fillId="7" borderId="32" xfId="0" applyFont="1" applyFill="1" applyBorder="1" applyAlignment="1" applyProtection="1">
      <alignment horizontal="center" vertical="center"/>
    </xf>
    <xf numFmtId="0" fontId="24" fillId="7" borderId="33" xfId="2" applyFont="1" applyFill="1" applyBorder="1" applyAlignment="1" applyProtection="1">
      <alignment horizontal="center" vertical="center"/>
    </xf>
    <xf numFmtId="0" fontId="24" fillId="7" borderId="34" xfId="2" applyFont="1" applyFill="1" applyBorder="1" applyAlignment="1" applyProtection="1">
      <alignment horizontal="center" vertical="center"/>
    </xf>
    <xf numFmtId="0" fontId="24" fillId="9" borderId="56" xfId="2" applyFont="1" applyFill="1" applyBorder="1" applyAlignment="1" applyProtection="1">
      <alignment horizontal="center" vertical="center"/>
    </xf>
    <xf numFmtId="0" fontId="24" fillId="9" borderId="57" xfId="2" applyFont="1" applyFill="1" applyBorder="1" applyAlignment="1" applyProtection="1">
      <alignment horizontal="center" vertical="center"/>
    </xf>
    <xf numFmtId="0" fontId="24" fillId="9" borderId="58" xfId="2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167" fontId="9" fillId="0" borderId="4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3" borderId="116" xfId="0" applyFont="1" applyFill="1" applyBorder="1" applyAlignment="1" applyProtection="1">
      <alignment horizontal="center" vertical="center"/>
    </xf>
    <xf numFmtId="0" fontId="15" fillId="3" borderId="10" xfId="1" applyFont="1" applyFill="1" applyBorder="1" applyAlignment="1" applyProtection="1">
      <alignment horizontal="center" vertical="center" wrapText="1"/>
    </xf>
    <xf numFmtId="0" fontId="15" fillId="3" borderId="92" xfId="1" applyFont="1" applyFill="1" applyBorder="1" applyAlignment="1" applyProtection="1">
      <alignment horizontal="center" vertical="center" wrapText="1"/>
    </xf>
    <xf numFmtId="0" fontId="19" fillId="3" borderId="10" xfId="1" applyFont="1" applyFill="1" applyBorder="1" applyAlignment="1" applyProtection="1">
      <alignment horizontal="center" vertical="center" wrapText="1"/>
    </xf>
    <xf numFmtId="0" fontId="19" fillId="3" borderId="92" xfId="1" applyFont="1" applyFill="1" applyBorder="1" applyAlignment="1" applyProtection="1">
      <alignment horizontal="center" vertical="center" wrapText="1"/>
    </xf>
    <xf numFmtId="0" fontId="15" fillId="3" borderId="92" xfId="2" applyFont="1" applyFill="1" applyBorder="1" applyAlignment="1" applyProtection="1">
      <alignment horizontal="center" vertical="center" wrapText="1"/>
    </xf>
    <xf numFmtId="0" fontId="1" fillId="0" borderId="79" xfId="0" applyFont="1" applyBorder="1" applyAlignment="1" applyProtection="1">
      <alignment horizontal="center" vertical="top" wrapText="1"/>
    </xf>
    <xf numFmtId="0" fontId="1" fillId="0" borderId="80" xfId="0" applyFont="1" applyBorder="1" applyAlignment="1" applyProtection="1">
      <alignment horizontal="center" vertical="top" wrapText="1"/>
    </xf>
    <xf numFmtId="0" fontId="1" fillId="0" borderId="81" xfId="0" applyFont="1" applyBorder="1" applyAlignment="1" applyProtection="1">
      <alignment horizontal="center" vertical="top" wrapText="1"/>
    </xf>
    <xf numFmtId="0" fontId="1" fillId="0" borderId="8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83" xfId="0" applyFont="1" applyBorder="1" applyAlignment="1" applyProtection="1">
      <alignment horizontal="center" vertical="top" wrapText="1"/>
    </xf>
    <xf numFmtId="0" fontId="1" fillId="0" borderId="84" xfId="0" applyFont="1" applyBorder="1" applyAlignment="1" applyProtection="1">
      <alignment horizontal="center" vertical="top" wrapText="1"/>
    </xf>
    <xf numFmtId="0" fontId="1" fillId="0" borderId="85" xfId="0" applyFont="1" applyBorder="1" applyAlignment="1" applyProtection="1">
      <alignment horizontal="center" vertical="top" wrapText="1"/>
    </xf>
    <xf numFmtId="0" fontId="1" fillId="0" borderId="86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2">
    <dxf>
      <font>
        <strike val="0"/>
      </font>
      <fill>
        <patternFill>
          <bgColor rgb="FFFF3300"/>
        </patternFill>
      </fill>
    </dxf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1154205</xdr:colOff>
      <xdr:row>0</xdr:row>
      <xdr:rowOff>280147</xdr:rowOff>
    </xdr:from>
    <xdr:to>
      <xdr:col>3</xdr:col>
      <xdr:colOff>143324</xdr:colOff>
      <xdr:row>0</xdr:row>
      <xdr:rowOff>1978958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176" y="280147"/>
          <a:ext cx="1622501" cy="16988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topLeftCell="A103" zoomScale="85" zoomScaleNormal="85" workbookViewId="0">
      <selection activeCell="H121" sqref="H121"/>
    </sheetView>
  </sheetViews>
  <sheetFormatPr defaultRowHeight="15" x14ac:dyDescent="0.25"/>
  <cols>
    <col min="2" max="2" width="30.140625" customWidth="1"/>
    <col min="3" max="3" width="39.42578125" customWidth="1"/>
    <col min="4" max="4" width="16.85546875" customWidth="1"/>
    <col min="5" max="5" width="9.85546875" style="126" hidden="1" customWidth="1"/>
    <col min="6" max="6" width="12.42578125" style="126" hidden="1" customWidth="1"/>
    <col min="7" max="7" width="8.28515625" customWidth="1"/>
    <col min="8" max="8" width="10.7109375" customWidth="1"/>
    <col min="9" max="9" width="13.85546875" customWidth="1"/>
    <col min="14" max="14" width="28.28515625" customWidth="1"/>
    <col min="16" max="16" width="9.140625" customWidth="1"/>
  </cols>
  <sheetData>
    <row r="1" spans="1:15" ht="162" customHeight="1" thickBot="1" x14ac:dyDescent="0.3">
      <c r="A1" s="1"/>
      <c r="B1" s="351"/>
      <c r="C1" s="351"/>
      <c r="D1" s="351"/>
      <c r="E1" s="351"/>
      <c r="F1" s="351"/>
      <c r="G1" s="351"/>
      <c r="H1" s="351"/>
      <c r="I1" s="351"/>
      <c r="M1" s="209">
        <v>0.5</v>
      </c>
      <c r="N1" s="210" t="s">
        <v>195</v>
      </c>
      <c r="O1" s="210"/>
    </row>
    <row r="2" spans="1:15" ht="15.75" thickBot="1" x14ac:dyDescent="0.3">
      <c r="A2" s="1"/>
      <c r="B2" s="352" t="s">
        <v>0</v>
      </c>
      <c r="C2" s="352"/>
      <c r="D2" s="352"/>
      <c r="E2" s="352"/>
      <c r="F2" s="352"/>
      <c r="G2" s="352"/>
      <c r="H2" s="352"/>
      <c r="I2" s="352"/>
      <c r="M2" s="209">
        <v>0.52083333333333337</v>
      </c>
      <c r="N2" s="210" t="s">
        <v>196</v>
      </c>
      <c r="O2" s="210"/>
    </row>
    <row r="3" spans="1:15" ht="15.75" thickBot="1" x14ac:dyDescent="0.3">
      <c r="A3" s="1"/>
      <c r="B3" s="352"/>
      <c r="C3" s="352"/>
      <c r="D3" s="352"/>
      <c r="E3" s="352"/>
      <c r="F3" s="352"/>
      <c r="G3" s="352"/>
      <c r="H3" s="352"/>
      <c r="I3" s="352"/>
      <c r="M3" s="209">
        <v>0.54166666666666696</v>
      </c>
      <c r="N3" s="210" t="s">
        <v>197</v>
      </c>
      <c r="O3" s="210"/>
    </row>
    <row r="4" spans="1:15" ht="15.75" thickBot="1" x14ac:dyDescent="0.3">
      <c r="A4" s="1"/>
      <c r="B4" s="352"/>
      <c r="C4" s="352"/>
      <c r="D4" s="352"/>
      <c r="E4" s="352"/>
      <c r="F4" s="352"/>
      <c r="G4" s="352"/>
      <c r="H4" s="352"/>
      <c r="I4" s="352"/>
      <c r="M4" s="209">
        <v>0.5625</v>
      </c>
      <c r="N4" s="210" t="s">
        <v>198</v>
      </c>
      <c r="O4" s="210"/>
    </row>
    <row r="5" spans="1:15" ht="51.75" customHeight="1" thickBot="1" x14ac:dyDescent="0.3">
      <c r="A5" s="1"/>
      <c r="B5" s="352"/>
      <c r="C5" s="352"/>
      <c r="D5" s="352"/>
      <c r="E5" s="352"/>
      <c r="F5" s="352"/>
      <c r="G5" s="352"/>
      <c r="H5" s="352"/>
      <c r="I5" s="352"/>
      <c r="M5" s="209">
        <v>0.58333333333333304</v>
      </c>
      <c r="N5" s="210" t="s">
        <v>199</v>
      </c>
      <c r="O5" s="210"/>
    </row>
    <row r="6" spans="1:15" ht="15.75" thickBot="1" x14ac:dyDescent="0.3">
      <c r="A6" s="1"/>
      <c r="B6" s="353"/>
      <c r="C6" s="353"/>
      <c r="D6" s="353"/>
      <c r="E6" s="353"/>
      <c r="F6" s="353"/>
      <c r="G6" s="353"/>
      <c r="H6" s="353"/>
      <c r="I6" s="353"/>
      <c r="M6" s="209">
        <v>0.60416666666666696</v>
      </c>
      <c r="N6" s="210" t="s">
        <v>200</v>
      </c>
      <c r="O6" s="210"/>
    </row>
    <row r="7" spans="1:15" ht="21" x14ac:dyDescent="0.25">
      <c r="A7" s="1"/>
      <c r="B7" s="354" t="s">
        <v>1</v>
      </c>
      <c r="C7" s="354"/>
      <c r="D7" s="354"/>
      <c r="E7" s="354"/>
      <c r="F7" s="354"/>
      <c r="G7" s="354"/>
      <c r="H7" s="354"/>
      <c r="I7" s="354"/>
      <c r="M7" s="209">
        <v>0.625</v>
      </c>
      <c r="N7" s="210"/>
      <c r="O7" s="210"/>
    </row>
    <row r="8" spans="1:15" ht="18.75" x14ac:dyDescent="0.25">
      <c r="A8" s="1"/>
      <c r="B8" s="2" t="s">
        <v>2</v>
      </c>
      <c r="C8" s="331" t="s">
        <v>3</v>
      </c>
      <c r="D8" s="331"/>
      <c r="E8" s="331"/>
      <c r="F8" s="331"/>
      <c r="G8" s="331"/>
      <c r="H8" s="331"/>
      <c r="I8" s="331"/>
      <c r="M8" s="209">
        <v>0.64583333333333404</v>
      </c>
      <c r="N8" s="210"/>
      <c r="O8" s="210"/>
    </row>
    <row r="9" spans="1:15" ht="18.75" x14ac:dyDescent="0.25">
      <c r="A9" s="1"/>
      <c r="B9" s="2" t="s">
        <v>4</v>
      </c>
      <c r="C9" s="331" t="s">
        <v>5</v>
      </c>
      <c r="D9" s="331"/>
      <c r="E9" s="331"/>
      <c r="F9" s="331"/>
      <c r="G9" s="331"/>
      <c r="H9" s="331"/>
      <c r="I9" s="331"/>
      <c r="M9" s="209">
        <v>0.66666666666666696</v>
      </c>
      <c r="N9" s="210"/>
      <c r="O9" s="210"/>
    </row>
    <row r="10" spans="1:15" ht="18.75" x14ac:dyDescent="0.25">
      <c r="A10" s="1"/>
      <c r="B10" s="2" t="s">
        <v>6</v>
      </c>
      <c r="C10" s="331" t="s">
        <v>7</v>
      </c>
      <c r="D10" s="331"/>
      <c r="E10" s="331"/>
      <c r="F10" s="331"/>
      <c r="G10" s="331"/>
      <c r="H10" s="331"/>
      <c r="I10" s="331"/>
      <c r="M10" s="209">
        <v>0.6875</v>
      </c>
      <c r="N10" s="210"/>
      <c r="O10" s="210"/>
    </row>
    <row r="11" spans="1:15" ht="18.75" x14ac:dyDescent="0.25">
      <c r="A11" s="1"/>
      <c r="B11" s="2" t="s">
        <v>8</v>
      </c>
      <c r="C11" s="332">
        <v>89261234567</v>
      </c>
      <c r="D11" s="332"/>
      <c r="E11" s="332"/>
      <c r="F11" s="332"/>
      <c r="G11" s="332"/>
      <c r="H11" s="332"/>
      <c r="I11" s="332"/>
      <c r="M11" s="209">
        <v>0.70833333333333404</v>
      </c>
      <c r="N11" s="210"/>
      <c r="O11" s="210"/>
    </row>
    <row r="12" spans="1:15" ht="18.75" x14ac:dyDescent="0.25">
      <c r="A12" s="1"/>
      <c r="B12" s="2" t="s">
        <v>9</v>
      </c>
      <c r="C12" s="331" t="s">
        <v>10</v>
      </c>
      <c r="D12" s="331"/>
      <c r="E12" s="331"/>
      <c r="F12" s="331"/>
      <c r="G12" s="331"/>
      <c r="H12" s="331"/>
      <c r="I12" s="331"/>
      <c r="M12" s="209">
        <v>0.72916666666666696</v>
      </c>
      <c r="N12" s="210"/>
      <c r="O12" s="210"/>
    </row>
    <row r="13" spans="1:15" ht="18.75" x14ac:dyDescent="0.25">
      <c r="A13" s="1"/>
      <c r="B13" s="2" t="s">
        <v>11</v>
      </c>
      <c r="C13" s="333">
        <v>42431</v>
      </c>
      <c r="D13" s="333"/>
      <c r="E13" s="333"/>
      <c r="F13" s="333"/>
      <c r="G13" s="333"/>
      <c r="H13" s="333"/>
      <c r="I13" s="333"/>
      <c r="M13" s="209">
        <v>0.75</v>
      </c>
      <c r="N13" s="210"/>
      <c r="O13" s="210"/>
    </row>
    <row r="14" spans="1:15" ht="18.75" x14ac:dyDescent="0.25">
      <c r="A14" s="1"/>
      <c r="B14" s="2" t="s">
        <v>12</v>
      </c>
      <c r="C14" s="334">
        <v>0.5</v>
      </c>
      <c r="D14" s="334"/>
      <c r="E14" s="334"/>
      <c r="F14" s="334"/>
      <c r="G14" s="334"/>
      <c r="H14" s="334"/>
      <c r="I14" s="334"/>
      <c r="M14" s="209">
        <v>0.77083333333333404</v>
      </c>
      <c r="N14" s="210"/>
      <c r="O14" s="210"/>
    </row>
    <row r="15" spans="1:15" ht="18.75" x14ac:dyDescent="0.25">
      <c r="A15" s="1"/>
      <c r="B15" s="2" t="s">
        <v>189</v>
      </c>
      <c r="C15" s="331">
        <v>45</v>
      </c>
      <c r="D15" s="331"/>
      <c r="E15" s="331"/>
      <c r="F15" s="331"/>
      <c r="G15" s="331"/>
      <c r="H15" s="331"/>
      <c r="I15" s="331"/>
      <c r="M15" s="209">
        <v>0.79166666666666696</v>
      </c>
      <c r="N15" s="210"/>
      <c r="O15" s="210"/>
    </row>
    <row r="16" spans="1:15" ht="19.5" thickBot="1" x14ac:dyDescent="0.3">
      <c r="A16" s="1"/>
      <c r="B16" s="2" t="s">
        <v>13</v>
      </c>
      <c r="C16" s="335" t="s">
        <v>195</v>
      </c>
      <c r="D16" s="335"/>
      <c r="E16" s="335"/>
      <c r="F16" s="335"/>
      <c r="G16" s="335"/>
      <c r="H16" s="335"/>
      <c r="I16" s="335"/>
      <c r="M16" s="209">
        <v>0.812500000000001</v>
      </c>
      <c r="N16" s="210"/>
      <c r="O16" s="210"/>
    </row>
    <row r="17" spans="1:15" ht="21.75" thickBot="1" x14ac:dyDescent="0.3">
      <c r="A17" s="1"/>
      <c r="B17" s="128"/>
      <c r="C17" s="3"/>
      <c r="D17" s="4"/>
      <c r="E17" s="129"/>
      <c r="F17" s="129"/>
      <c r="G17" s="4"/>
      <c r="H17" s="5"/>
      <c r="I17" s="129"/>
      <c r="M17" s="209">
        <v>0.83333333333333404</v>
      </c>
      <c r="N17" s="210"/>
      <c r="O17" s="210"/>
    </row>
    <row r="18" spans="1:15" s="126" customFormat="1" x14ac:dyDescent="0.25">
      <c r="A18" s="127"/>
      <c r="B18" s="342" t="s">
        <v>201</v>
      </c>
      <c r="C18" s="343"/>
      <c r="D18" s="343"/>
      <c r="E18" s="343"/>
      <c r="F18" s="343"/>
      <c r="G18" s="343"/>
      <c r="H18" s="343"/>
      <c r="I18" s="344"/>
      <c r="M18" s="209">
        <v>0.85416666666666696</v>
      </c>
      <c r="N18" s="210"/>
      <c r="O18" s="210"/>
    </row>
    <row r="19" spans="1:15" s="126" customFormat="1" x14ac:dyDescent="0.25">
      <c r="A19" s="127"/>
      <c r="B19" s="345"/>
      <c r="C19" s="346"/>
      <c r="D19" s="346"/>
      <c r="E19" s="346"/>
      <c r="F19" s="346"/>
      <c r="G19" s="346"/>
      <c r="H19" s="346"/>
      <c r="I19" s="347"/>
      <c r="M19" s="209">
        <v>0.875000000000001</v>
      </c>
      <c r="N19" s="210"/>
      <c r="O19" s="210"/>
    </row>
    <row r="20" spans="1:15" s="126" customFormat="1" x14ac:dyDescent="0.25">
      <c r="A20" s="127"/>
      <c r="B20" s="345"/>
      <c r="C20" s="346"/>
      <c r="D20" s="346"/>
      <c r="E20" s="346"/>
      <c r="F20" s="346"/>
      <c r="G20" s="346"/>
      <c r="H20" s="346"/>
      <c r="I20" s="347"/>
      <c r="M20" s="209">
        <v>0.89583333333333404</v>
      </c>
      <c r="N20" s="210"/>
      <c r="O20" s="210"/>
    </row>
    <row r="21" spans="1:15" s="126" customFormat="1" ht="52.5" customHeight="1" thickBot="1" x14ac:dyDescent="0.3">
      <c r="A21" s="127"/>
      <c r="B21" s="348"/>
      <c r="C21" s="349"/>
      <c r="D21" s="349"/>
      <c r="E21" s="349"/>
      <c r="F21" s="349"/>
      <c r="G21" s="349"/>
      <c r="H21" s="349"/>
      <c r="I21" s="350"/>
      <c r="M21" s="209">
        <v>0.91666666666666696</v>
      </c>
      <c r="N21" s="210"/>
      <c r="O21" s="210"/>
    </row>
    <row r="22" spans="1:15" s="126" customFormat="1" ht="17.25" customHeight="1" x14ac:dyDescent="0.25">
      <c r="A22" s="127"/>
      <c r="B22" s="196"/>
      <c r="C22" s="196"/>
      <c r="D22" s="196"/>
      <c r="E22" s="196"/>
      <c r="F22" s="196"/>
      <c r="G22" s="196"/>
      <c r="H22" s="196"/>
      <c r="I22" s="196"/>
      <c r="M22" s="209">
        <v>0.937500000000001</v>
      </c>
      <c r="N22" s="210"/>
      <c r="O22" s="210"/>
    </row>
    <row r="23" spans="1:15" ht="24" thickBot="1" x14ac:dyDescent="0.3">
      <c r="A23" s="1"/>
      <c r="B23" s="336" t="s">
        <v>14</v>
      </c>
      <c r="C23" s="336"/>
      <c r="D23" s="336"/>
      <c r="E23" s="336"/>
      <c r="F23" s="336"/>
      <c r="G23" s="336"/>
      <c r="H23" s="336"/>
      <c r="I23" s="336"/>
      <c r="M23" s="209">
        <v>0.95833333333333404</v>
      </c>
      <c r="N23" s="210"/>
      <c r="O23" s="210"/>
    </row>
    <row r="24" spans="1:15" ht="15.75" thickBot="1" x14ac:dyDescent="0.3">
      <c r="A24" s="1"/>
      <c r="B24" s="6" t="s">
        <v>15</v>
      </c>
      <c r="C24" s="7" t="s">
        <v>16</v>
      </c>
      <c r="D24" s="7" t="s">
        <v>263</v>
      </c>
      <c r="E24" s="130"/>
      <c r="F24" s="130"/>
      <c r="G24" s="7" t="s">
        <v>264</v>
      </c>
      <c r="H24" s="8" t="s">
        <v>17</v>
      </c>
      <c r="I24" s="9" t="s">
        <v>184</v>
      </c>
      <c r="M24" s="209">
        <v>0.97916666666666796</v>
      </c>
      <c r="N24" s="210"/>
      <c r="O24" s="210"/>
    </row>
    <row r="25" spans="1:15" ht="16.5" thickBot="1" x14ac:dyDescent="0.3">
      <c r="A25" s="1"/>
      <c r="B25" s="337" t="s">
        <v>18</v>
      </c>
      <c r="C25" s="337"/>
      <c r="D25" s="337"/>
      <c r="E25" s="337"/>
      <c r="F25" s="337"/>
      <c r="G25" s="337"/>
      <c r="H25" s="337"/>
      <c r="I25" s="338"/>
      <c r="M25" s="209">
        <v>1</v>
      </c>
      <c r="N25" s="210"/>
      <c r="O25" s="210"/>
    </row>
    <row r="26" spans="1:15" ht="61.5" thickTop="1" thickBot="1" x14ac:dyDescent="0.3">
      <c r="A26" s="1"/>
      <c r="B26" s="10" t="s">
        <v>232</v>
      </c>
      <c r="C26" s="11" t="s">
        <v>233</v>
      </c>
      <c r="D26" s="193" t="s">
        <v>234</v>
      </c>
      <c r="E26" s="225">
        <v>4200</v>
      </c>
      <c r="F26" s="225">
        <f>H26*E26</f>
        <v>0</v>
      </c>
      <c r="G26" s="236">
        <v>8450</v>
      </c>
      <c r="H26" s="133"/>
      <c r="I26" s="13">
        <f>G26*H26</f>
        <v>0</v>
      </c>
      <c r="M26" s="209"/>
      <c r="N26" s="210"/>
      <c r="O26" s="210"/>
    </row>
    <row r="27" spans="1:15" ht="61.5" thickTop="1" thickBot="1" x14ac:dyDescent="0.3">
      <c r="A27" s="1"/>
      <c r="B27" s="14" t="s">
        <v>19</v>
      </c>
      <c r="C27" s="15" t="s">
        <v>20</v>
      </c>
      <c r="D27" s="234" t="s">
        <v>21</v>
      </c>
      <c r="E27" s="212">
        <v>5900</v>
      </c>
      <c r="F27" s="225">
        <f t="shared" ref="F27:F28" si="0">H27*E27</f>
        <v>0</v>
      </c>
      <c r="G27" s="237">
        <v>8350</v>
      </c>
      <c r="H27" s="133"/>
      <c r="I27" s="13">
        <f>G27*H27</f>
        <v>0</v>
      </c>
      <c r="M27" s="208"/>
    </row>
    <row r="28" spans="1:15" ht="61.5" thickTop="1" thickBot="1" x14ac:dyDescent="0.3">
      <c r="A28" s="1"/>
      <c r="B28" s="17" t="s">
        <v>22</v>
      </c>
      <c r="C28" s="18" t="s">
        <v>23</v>
      </c>
      <c r="D28" s="235" t="s">
        <v>24</v>
      </c>
      <c r="E28" s="230">
        <v>2000</v>
      </c>
      <c r="F28" s="225">
        <f t="shared" si="0"/>
        <v>0</v>
      </c>
      <c r="G28" s="238">
        <v>4650</v>
      </c>
      <c r="H28" s="133"/>
      <c r="I28" s="13">
        <f>G28*H28</f>
        <v>0</v>
      </c>
    </row>
    <row r="29" spans="1:15" ht="17.25" thickTop="1" thickBot="1" x14ac:dyDescent="0.3">
      <c r="A29" s="1"/>
      <c r="B29" s="339" t="s">
        <v>25</v>
      </c>
      <c r="C29" s="339"/>
      <c r="D29" s="339"/>
      <c r="E29" s="339"/>
      <c r="F29" s="339"/>
      <c r="G29" s="339"/>
      <c r="H29" s="339"/>
      <c r="I29" s="340"/>
    </row>
    <row r="30" spans="1:15" ht="22.5" thickTop="1" thickBot="1" x14ac:dyDescent="0.3">
      <c r="A30" s="1"/>
      <c r="B30" s="10" t="s">
        <v>26</v>
      </c>
      <c r="C30" s="11"/>
      <c r="D30" s="12" t="s">
        <v>27</v>
      </c>
      <c r="E30" s="193">
        <v>30</v>
      </c>
      <c r="F30" s="225">
        <f>H30*E30</f>
        <v>0</v>
      </c>
      <c r="G30" s="239">
        <v>125</v>
      </c>
      <c r="H30" s="133"/>
      <c r="I30" s="20">
        <f t="shared" ref="I30:I39" si="1">G30*H30</f>
        <v>0</v>
      </c>
    </row>
    <row r="31" spans="1:15" ht="22.5" thickTop="1" thickBot="1" x14ac:dyDescent="0.3">
      <c r="A31" s="1"/>
      <c r="B31" s="14" t="s">
        <v>28</v>
      </c>
      <c r="C31" s="15"/>
      <c r="D31" s="16" t="s">
        <v>27</v>
      </c>
      <c r="E31" s="234">
        <v>30</v>
      </c>
      <c r="F31" s="225">
        <f t="shared" ref="F31:F39" si="2">H31*E31</f>
        <v>0</v>
      </c>
      <c r="G31" s="240">
        <v>125</v>
      </c>
      <c r="H31" s="133"/>
      <c r="I31" s="20">
        <f t="shared" si="1"/>
        <v>0</v>
      </c>
    </row>
    <row r="32" spans="1:15" ht="22.5" thickTop="1" thickBot="1" x14ac:dyDescent="0.3">
      <c r="A32" s="1"/>
      <c r="B32" s="14" t="s">
        <v>29</v>
      </c>
      <c r="C32" s="15"/>
      <c r="D32" s="16" t="s">
        <v>27</v>
      </c>
      <c r="E32" s="234">
        <v>30</v>
      </c>
      <c r="F32" s="225">
        <f t="shared" si="2"/>
        <v>0</v>
      </c>
      <c r="G32" s="240">
        <v>110</v>
      </c>
      <c r="H32" s="133"/>
      <c r="I32" s="20">
        <f t="shared" si="1"/>
        <v>0</v>
      </c>
    </row>
    <row r="33" spans="1:9" ht="22.5" thickTop="1" thickBot="1" x14ac:dyDescent="0.3">
      <c r="A33" s="1"/>
      <c r="B33" s="14" t="s">
        <v>30</v>
      </c>
      <c r="C33" s="15"/>
      <c r="D33" s="16" t="s">
        <v>27</v>
      </c>
      <c r="E33" s="234">
        <v>30</v>
      </c>
      <c r="F33" s="225">
        <f t="shared" si="2"/>
        <v>0</v>
      </c>
      <c r="G33" s="240">
        <v>125</v>
      </c>
      <c r="H33" s="133"/>
      <c r="I33" s="20">
        <f t="shared" si="1"/>
        <v>0</v>
      </c>
    </row>
    <row r="34" spans="1:9" ht="22.5" thickTop="1" thickBot="1" x14ac:dyDescent="0.3">
      <c r="A34" s="1"/>
      <c r="B34" s="14" t="s">
        <v>31</v>
      </c>
      <c r="C34" s="15"/>
      <c r="D34" s="16" t="s">
        <v>27</v>
      </c>
      <c r="E34" s="234">
        <v>30</v>
      </c>
      <c r="F34" s="225">
        <f t="shared" si="2"/>
        <v>0</v>
      </c>
      <c r="G34" s="240">
        <v>135</v>
      </c>
      <c r="H34" s="133"/>
      <c r="I34" s="20">
        <f t="shared" si="1"/>
        <v>0</v>
      </c>
    </row>
    <row r="35" spans="1:9" ht="22.5" thickTop="1" thickBot="1" x14ac:dyDescent="0.3">
      <c r="A35" s="1"/>
      <c r="B35" s="14" t="s">
        <v>32</v>
      </c>
      <c r="C35" s="15"/>
      <c r="D35" s="16" t="s">
        <v>27</v>
      </c>
      <c r="E35" s="234">
        <v>30</v>
      </c>
      <c r="F35" s="225">
        <f t="shared" si="2"/>
        <v>0</v>
      </c>
      <c r="G35" s="240">
        <v>110</v>
      </c>
      <c r="H35" s="133"/>
      <c r="I35" s="20">
        <f t="shared" si="1"/>
        <v>0</v>
      </c>
    </row>
    <row r="36" spans="1:9" ht="22.5" thickTop="1" thickBot="1" x14ac:dyDescent="0.3">
      <c r="A36" s="1"/>
      <c r="B36" s="14" t="s">
        <v>33</v>
      </c>
      <c r="C36" s="15"/>
      <c r="D36" s="16" t="s">
        <v>27</v>
      </c>
      <c r="E36" s="234">
        <v>30</v>
      </c>
      <c r="F36" s="225">
        <f t="shared" si="2"/>
        <v>0</v>
      </c>
      <c r="G36" s="240">
        <v>110</v>
      </c>
      <c r="H36" s="133"/>
      <c r="I36" s="20">
        <f t="shared" si="1"/>
        <v>0</v>
      </c>
    </row>
    <row r="37" spans="1:9" ht="22.5" thickTop="1" thickBot="1" x14ac:dyDescent="0.3">
      <c r="A37" s="1"/>
      <c r="B37" s="14" t="s">
        <v>34</v>
      </c>
      <c r="C37" s="15"/>
      <c r="D37" s="16" t="s">
        <v>35</v>
      </c>
      <c r="E37" s="234">
        <v>70</v>
      </c>
      <c r="F37" s="225">
        <f t="shared" si="2"/>
        <v>0</v>
      </c>
      <c r="G37" s="240">
        <v>135</v>
      </c>
      <c r="H37" s="133"/>
      <c r="I37" s="20">
        <f t="shared" si="1"/>
        <v>0</v>
      </c>
    </row>
    <row r="38" spans="1:9" ht="22.5" thickTop="1" thickBot="1" x14ac:dyDescent="0.3">
      <c r="A38" s="1"/>
      <c r="B38" s="14" t="s">
        <v>36</v>
      </c>
      <c r="C38" s="15"/>
      <c r="D38" s="16" t="s">
        <v>35</v>
      </c>
      <c r="E38" s="234">
        <v>70</v>
      </c>
      <c r="F38" s="225">
        <f t="shared" si="2"/>
        <v>0</v>
      </c>
      <c r="G38" s="240">
        <v>135</v>
      </c>
      <c r="H38" s="133"/>
      <c r="I38" s="20">
        <f t="shared" si="1"/>
        <v>0</v>
      </c>
    </row>
    <row r="39" spans="1:9" ht="22.5" thickTop="1" thickBot="1" x14ac:dyDescent="0.3">
      <c r="A39" s="1"/>
      <c r="B39" s="17" t="s">
        <v>37</v>
      </c>
      <c r="C39" s="18"/>
      <c r="D39" s="19" t="s">
        <v>27</v>
      </c>
      <c r="E39" s="235">
        <v>30</v>
      </c>
      <c r="F39" s="225">
        <f t="shared" si="2"/>
        <v>0</v>
      </c>
      <c r="G39" s="241">
        <v>125</v>
      </c>
      <c r="H39" s="133"/>
      <c r="I39" s="20">
        <f t="shared" si="1"/>
        <v>0</v>
      </c>
    </row>
    <row r="40" spans="1:9" ht="17.25" thickTop="1" thickBot="1" x14ac:dyDescent="0.3">
      <c r="A40" s="1"/>
      <c r="B40" s="316" t="s">
        <v>38</v>
      </c>
      <c r="C40" s="316"/>
      <c r="D40" s="316"/>
      <c r="E40" s="316"/>
      <c r="F40" s="316"/>
      <c r="G40" s="316"/>
      <c r="H40" s="316"/>
      <c r="I40" s="341"/>
    </row>
    <row r="41" spans="1:9" ht="46.5" thickTop="1" thickBot="1" x14ac:dyDescent="0.3">
      <c r="A41" s="1"/>
      <c r="B41" s="222" t="s">
        <v>39</v>
      </c>
      <c r="C41" s="223" t="s">
        <v>235</v>
      </c>
      <c r="D41" s="215" t="s">
        <v>40</v>
      </c>
      <c r="E41" s="224">
        <v>240</v>
      </c>
      <c r="F41" s="225">
        <f>H41*E41</f>
        <v>0</v>
      </c>
      <c r="G41" s="226">
        <v>1150</v>
      </c>
      <c r="H41" s="133"/>
      <c r="I41" s="13">
        <f t="shared" ref="I41:I55" si="3">G41*H41</f>
        <v>0</v>
      </c>
    </row>
    <row r="42" spans="1:9" s="126" customFormat="1" ht="31.5" thickTop="1" thickBot="1" x14ac:dyDescent="0.3">
      <c r="A42" s="127"/>
      <c r="B42" s="220" t="s">
        <v>52</v>
      </c>
      <c r="C42" s="216" t="s">
        <v>53</v>
      </c>
      <c r="D42" s="213" t="s">
        <v>54</v>
      </c>
      <c r="E42" s="211">
        <v>70</v>
      </c>
      <c r="F42" s="225">
        <f t="shared" ref="F42" si="4">H42*E42</f>
        <v>0</v>
      </c>
      <c r="G42" s="227">
        <v>315</v>
      </c>
      <c r="H42" s="133"/>
      <c r="I42" s="131">
        <f t="shared" ref="I42" si="5">G42*H42</f>
        <v>0</v>
      </c>
    </row>
    <row r="43" spans="1:9" s="126" customFormat="1" ht="61.5" thickTop="1" thickBot="1" x14ac:dyDescent="0.3">
      <c r="A43" s="127"/>
      <c r="B43" s="220" t="s">
        <v>218</v>
      </c>
      <c r="C43" s="216" t="s">
        <v>247</v>
      </c>
      <c r="D43" s="213" t="s">
        <v>241</v>
      </c>
      <c r="E43" s="211">
        <v>220</v>
      </c>
      <c r="F43" s="225">
        <f t="shared" ref="F43:F56" si="6">H43*E43</f>
        <v>0</v>
      </c>
      <c r="G43" s="227">
        <v>365</v>
      </c>
      <c r="H43" s="133"/>
      <c r="I43" s="131">
        <f>G43*H43</f>
        <v>0</v>
      </c>
    </row>
    <row r="44" spans="1:9" s="126" customFormat="1" ht="61.5" thickTop="1" thickBot="1" x14ac:dyDescent="0.3">
      <c r="A44" s="127"/>
      <c r="B44" s="220" t="s">
        <v>239</v>
      </c>
      <c r="C44" s="216" t="s">
        <v>240</v>
      </c>
      <c r="D44" s="213" t="s">
        <v>242</v>
      </c>
      <c r="E44" s="211">
        <v>195</v>
      </c>
      <c r="F44" s="225">
        <f t="shared" si="6"/>
        <v>0</v>
      </c>
      <c r="G44" s="227">
        <v>495</v>
      </c>
      <c r="H44" s="133"/>
      <c r="I44" s="131">
        <f>G44*H44</f>
        <v>0</v>
      </c>
    </row>
    <row r="45" spans="1:9" s="126" customFormat="1" ht="31.5" thickTop="1" thickBot="1" x14ac:dyDescent="0.3">
      <c r="A45" s="127"/>
      <c r="B45" s="220" t="s">
        <v>46</v>
      </c>
      <c r="C45" s="216" t="s">
        <v>246</v>
      </c>
      <c r="D45" s="213" t="s">
        <v>245</v>
      </c>
      <c r="E45" s="211">
        <v>240</v>
      </c>
      <c r="F45" s="225">
        <f t="shared" ref="F45" si="7">H45*E45</f>
        <v>0</v>
      </c>
      <c r="G45" s="227">
        <v>325</v>
      </c>
      <c r="H45" s="133"/>
      <c r="I45" s="131">
        <f t="shared" ref="I45" si="8">G45*H45</f>
        <v>0</v>
      </c>
    </row>
    <row r="46" spans="1:9" ht="46.5" thickTop="1" thickBot="1" x14ac:dyDescent="0.3">
      <c r="A46" s="1"/>
      <c r="B46" s="220" t="s">
        <v>41</v>
      </c>
      <c r="C46" s="216" t="s">
        <v>231</v>
      </c>
      <c r="D46" s="213" t="s">
        <v>72</v>
      </c>
      <c r="E46" s="211">
        <v>340</v>
      </c>
      <c r="F46" s="225">
        <f t="shared" si="6"/>
        <v>0</v>
      </c>
      <c r="G46" s="227">
        <v>585</v>
      </c>
      <c r="H46" s="133"/>
      <c r="I46" s="13">
        <f t="shared" si="3"/>
        <v>0</v>
      </c>
    </row>
    <row r="47" spans="1:9" ht="46.5" thickTop="1" thickBot="1" x14ac:dyDescent="0.3">
      <c r="A47" s="1"/>
      <c r="B47" s="220" t="s">
        <v>42</v>
      </c>
      <c r="C47" s="216" t="s">
        <v>228</v>
      </c>
      <c r="D47" s="213" t="s">
        <v>206</v>
      </c>
      <c r="E47" s="211">
        <v>300</v>
      </c>
      <c r="F47" s="225">
        <f t="shared" si="6"/>
        <v>0</v>
      </c>
      <c r="G47" s="227">
        <v>375</v>
      </c>
      <c r="H47" s="133"/>
      <c r="I47" s="13">
        <f t="shared" si="3"/>
        <v>0</v>
      </c>
    </row>
    <row r="48" spans="1:9" ht="46.5" thickTop="1" thickBot="1" x14ac:dyDescent="0.3">
      <c r="A48" s="1"/>
      <c r="B48" s="220" t="s">
        <v>43</v>
      </c>
      <c r="C48" s="216" t="s">
        <v>229</v>
      </c>
      <c r="D48" s="214" t="s">
        <v>205</v>
      </c>
      <c r="E48" s="218">
        <v>190</v>
      </c>
      <c r="F48" s="225">
        <f t="shared" si="6"/>
        <v>0</v>
      </c>
      <c r="G48" s="227">
        <v>375</v>
      </c>
      <c r="H48" s="133"/>
      <c r="I48" s="13">
        <f t="shared" si="3"/>
        <v>0</v>
      </c>
    </row>
    <row r="49" spans="1:15" s="126" customFormat="1" ht="51.75" customHeight="1" thickTop="1" thickBot="1" x14ac:dyDescent="0.3">
      <c r="A49" s="127"/>
      <c r="B49" s="220" t="s">
        <v>327</v>
      </c>
      <c r="C49" s="274" t="s">
        <v>328</v>
      </c>
      <c r="D49" s="213" t="s">
        <v>49</v>
      </c>
      <c r="E49" s="218">
        <v>200</v>
      </c>
      <c r="F49" s="225">
        <f t="shared" si="6"/>
        <v>0</v>
      </c>
      <c r="G49" s="227">
        <v>365</v>
      </c>
      <c r="H49" s="133"/>
      <c r="I49" s="131">
        <f t="shared" si="3"/>
        <v>0</v>
      </c>
      <c r="N49" s="275"/>
      <c r="O49" s="211"/>
    </row>
    <row r="50" spans="1:15" ht="46.5" thickTop="1" thickBot="1" x14ac:dyDescent="0.3">
      <c r="A50" s="1"/>
      <c r="B50" s="220" t="s">
        <v>44</v>
      </c>
      <c r="C50" s="216" t="s">
        <v>236</v>
      </c>
      <c r="D50" s="213" t="s">
        <v>208</v>
      </c>
      <c r="E50" s="211">
        <v>370</v>
      </c>
      <c r="F50" s="225">
        <f t="shared" si="6"/>
        <v>0</v>
      </c>
      <c r="G50" s="227">
        <v>625</v>
      </c>
      <c r="H50" s="133"/>
      <c r="I50" s="13">
        <f t="shared" si="3"/>
        <v>0</v>
      </c>
    </row>
    <row r="51" spans="1:15" s="126" customFormat="1" ht="31.5" thickTop="1" thickBot="1" x14ac:dyDescent="0.3">
      <c r="A51" s="127"/>
      <c r="B51" s="220" t="s">
        <v>209</v>
      </c>
      <c r="C51" s="216" t="s">
        <v>238</v>
      </c>
      <c r="D51" s="213" t="s">
        <v>244</v>
      </c>
      <c r="E51" s="211">
        <v>190</v>
      </c>
      <c r="F51" s="225">
        <f t="shared" ref="F51" si="9">H51*E51</f>
        <v>0</v>
      </c>
      <c r="G51" s="227">
        <v>485</v>
      </c>
      <c r="H51" s="133"/>
      <c r="I51" s="131">
        <f t="shared" ref="I51" si="10">G51*H51</f>
        <v>0</v>
      </c>
    </row>
    <row r="52" spans="1:15" ht="46.5" thickTop="1" thickBot="1" x14ac:dyDescent="0.3">
      <c r="A52" s="1"/>
      <c r="B52" s="220" t="s">
        <v>47</v>
      </c>
      <c r="C52" s="216" t="s">
        <v>230</v>
      </c>
      <c r="D52" s="214" t="s">
        <v>45</v>
      </c>
      <c r="E52" s="218">
        <v>220</v>
      </c>
      <c r="F52" s="225">
        <f t="shared" si="6"/>
        <v>0</v>
      </c>
      <c r="G52" s="227">
        <v>495</v>
      </c>
      <c r="H52" s="133"/>
      <c r="I52" s="13">
        <f t="shared" si="3"/>
        <v>0</v>
      </c>
    </row>
    <row r="53" spans="1:15" ht="31.5" thickTop="1" thickBot="1" x14ac:dyDescent="0.3">
      <c r="A53" s="1"/>
      <c r="B53" s="220" t="s">
        <v>48</v>
      </c>
      <c r="C53" s="216" t="s">
        <v>203</v>
      </c>
      <c r="D53" s="214" t="s">
        <v>204</v>
      </c>
      <c r="E53" s="218">
        <v>320</v>
      </c>
      <c r="F53" s="225">
        <f t="shared" si="6"/>
        <v>0</v>
      </c>
      <c r="G53" s="227">
        <v>725</v>
      </c>
      <c r="H53" s="133"/>
      <c r="I53" s="13">
        <f t="shared" si="3"/>
        <v>0</v>
      </c>
    </row>
    <row r="54" spans="1:15" ht="46.5" thickTop="1" thickBot="1" x14ac:dyDescent="0.3">
      <c r="A54" s="1"/>
      <c r="B54" s="220" t="s">
        <v>207</v>
      </c>
      <c r="C54" s="216" t="s">
        <v>237</v>
      </c>
      <c r="D54" s="213" t="s">
        <v>243</v>
      </c>
      <c r="E54" s="211">
        <v>115</v>
      </c>
      <c r="F54" s="225">
        <f t="shared" si="6"/>
        <v>0</v>
      </c>
      <c r="G54" s="227">
        <v>375</v>
      </c>
      <c r="H54" s="133"/>
      <c r="I54" s="13">
        <f t="shared" si="3"/>
        <v>0</v>
      </c>
    </row>
    <row r="55" spans="1:15" ht="22.5" thickTop="1" thickBot="1" x14ac:dyDescent="0.3">
      <c r="A55" s="24"/>
      <c r="B55" s="221" t="s">
        <v>50</v>
      </c>
      <c r="C55" s="219"/>
      <c r="D55" s="213" t="s">
        <v>51</v>
      </c>
      <c r="E55" s="211">
        <v>155</v>
      </c>
      <c r="F55" s="225">
        <f t="shared" si="6"/>
        <v>0</v>
      </c>
      <c r="G55" s="227">
        <v>315</v>
      </c>
      <c r="H55" s="133"/>
      <c r="I55" s="13">
        <f t="shared" si="3"/>
        <v>0</v>
      </c>
    </row>
    <row r="56" spans="1:15" ht="22.5" thickTop="1" thickBot="1" x14ac:dyDescent="0.3">
      <c r="A56" s="1"/>
      <c r="B56" s="232" t="s">
        <v>55</v>
      </c>
      <c r="C56" s="233"/>
      <c r="D56" s="228" t="s">
        <v>56</v>
      </c>
      <c r="E56" s="229">
        <v>50</v>
      </c>
      <c r="F56" s="225">
        <f t="shared" si="6"/>
        <v>0</v>
      </c>
      <c r="G56" s="231">
        <v>75</v>
      </c>
      <c r="H56" s="133"/>
      <c r="I56" s="13">
        <f>G56*H56</f>
        <v>0</v>
      </c>
    </row>
    <row r="57" spans="1:15" ht="17.25" thickTop="1" thickBot="1" x14ac:dyDescent="0.3">
      <c r="A57" s="1"/>
      <c r="B57" s="316" t="s">
        <v>57</v>
      </c>
      <c r="C57" s="317"/>
      <c r="D57" s="317"/>
      <c r="E57" s="317"/>
      <c r="F57" s="317"/>
      <c r="G57" s="317"/>
      <c r="H57" s="317"/>
      <c r="I57" s="318"/>
    </row>
    <row r="58" spans="1:15" ht="46.5" thickTop="1" thickBot="1" x14ac:dyDescent="0.3">
      <c r="A58" s="1"/>
      <c r="B58" s="262" t="s">
        <v>266</v>
      </c>
      <c r="C58" s="263" t="s">
        <v>248</v>
      </c>
      <c r="D58" s="264" t="s">
        <v>211</v>
      </c>
      <c r="E58" s="264">
        <v>220</v>
      </c>
      <c r="F58" s="244">
        <f>H58*E58</f>
        <v>0</v>
      </c>
      <c r="G58" s="265">
        <v>385</v>
      </c>
      <c r="H58" s="22"/>
      <c r="I58" s="13">
        <f t="shared" ref="I58:I69" si="11">G58*H58</f>
        <v>0</v>
      </c>
    </row>
    <row r="59" spans="1:15" s="126" customFormat="1" ht="22.5" thickTop="1" thickBot="1" x14ac:dyDescent="0.3">
      <c r="A59" s="127"/>
      <c r="B59" s="220" t="s">
        <v>265</v>
      </c>
      <c r="C59" s="267" t="s">
        <v>267</v>
      </c>
      <c r="D59" s="214" t="s">
        <v>211</v>
      </c>
      <c r="E59" s="214">
        <v>220</v>
      </c>
      <c r="F59" s="244">
        <f t="shared" ref="F59:F69" si="12">H59*E59</f>
        <v>0</v>
      </c>
      <c r="G59" s="217">
        <v>395</v>
      </c>
      <c r="H59" s="133"/>
      <c r="I59" s="131">
        <f t="shared" ref="I59" si="13">G59*H59</f>
        <v>0</v>
      </c>
    </row>
    <row r="60" spans="1:15" ht="46.5" thickTop="1" thickBot="1" x14ac:dyDescent="0.3">
      <c r="A60" s="1"/>
      <c r="B60" s="259" t="s">
        <v>58</v>
      </c>
      <c r="C60" s="266" t="s">
        <v>59</v>
      </c>
      <c r="D60" s="260" t="s">
        <v>210</v>
      </c>
      <c r="E60" s="260">
        <v>250</v>
      </c>
      <c r="F60" s="244">
        <f t="shared" si="12"/>
        <v>0</v>
      </c>
      <c r="G60" s="261">
        <v>695</v>
      </c>
      <c r="H60" s="22"/>
      <c r="I60" s="13">
        <f t="shared" si="11"/>
        <v>0</v>
      </c>
    </row>
    <row r="61" spans="1:15" s="126" customFormat="1" ht="61.5" thickTop="1" thickBot="1" x14ac:dyDescent="0.3">
      <c r="A61" s="127"/>
      <c r="B61" s="220" t="s">
        <v>252</v>
      </c>
      <c r="C61" s="251" t="s">
        <v>253</v>
      </c>
      <c r="D61" s="252" t="s">
        <v>88</v>
      </c>
      <c r="E61" s="252">
        <v>150</v>
      </c>
      <c r="F61" s="244">
        <f t="shared" si="12"/>
        <v>0</v>
      </c>
      <c r="G61" s="227">
        <v>395</v>
      </c>
      <c r="H61" s="133"/>
      <c r="I61" s="131">
        <f t="shared" ref="I61" si="14">G61*H61</f>
        <v>0</v>
      </c>
    </row>
    <row r="62" spans="1:15" ht="31.5" thickTop="1" thickBot="1" x14ac:dyDescent="0.3">
      <c r="A62" s="1"/>
      <c r="B62" s="246" t="s">
        <v>60</v>
      </c>
      <c r="C62" s="247" t="s">
        <v>249</v>
      </c>
      <c r="D62" s="248" t="s">
        <v>210</v>
      </c>
      <c r="E62" s="248">
        <v>250</v>
      </c>
      <c r="F62" s="244">
        <f t="shared" si="12"/>
        <v>0</v>
      </c>
      <c r="G62" s="250">
        <v>385</v>
      </c>
      <c r="H62" s="22"/>
      <c r="I62" s="13">
        <f t="shared" si="11"/>
        <v>0</v>
      </c>
    </row>
    <row r="63" spans="1:15" ht="61.5" thickTop="1" thickBot="1" x14ac:dyDescent="0.3">
      <c r="A63" s="1"/>
      <c r="B63" s="23" t="s">
        <v>212</v>
      </c>
      <c r="C63" s="27" t="s">
        <v>250</v>
      </c>
      <c r="D63" s="28" t="s">
        <v>63</v>
      </c>
      <c r="E63" s="137">
        <v>270</v>
      </c>
      <c r="F63" s="244">
        <f t="shared" si="12"/>
        <v>0</v>
      </c>
      <c r="G63" s="138">
        <v>445</v>
      </c>
      <c r="H63" s="22"/>
      <c r="I63" s="13">
        <f t="shared" si="11"/>
        <v>0</v>
      </c>
    </row>
    <row r="64" spans="1:15" s="126" customFormat="1" ht="76.5" thickTop="1" thickBot="1" x14ac:dyDescent="0.3">
      <c r="A64" s="127"/>
      <c r="B64" s="134" t="s">
        <v>270</v>
      </c>
      <c r="C64" s="27" t="s">
        <v>272</v>
      </c>
      <c r="D64" s="137" t="s">
        <v>271</v>
      </c>
      <c r="E64" s="137">
        <v>280</v>
      </c>
      <c r="F64" s="244">
        <f t="shared" si="12"/>
        <v>0</v>
      </c>
      <c r="G64" s="138">
        <v>425</v>
      </c>
      <c r="H64" s="133"/>
      <c r="I64" s="131">
        <f t="shared" si="11"/>
        <v>0</v>
      </c>
    </row>
    <row r="65" spans="1:9" ht="46.5" thickTop="1" thickBot="1" x14ac:dyDescent="0.3">
      <c r="A65" s="1"/>
      <c r="B65" s="23" t="s">
        <v>62</v>
      </c>
      <c r="C65" s="27" t="s">
        <v>251</v>
      </c>
      <c r="D65" s="28" t="s">
        <v>210</v>
      </c>
      <c r="E65" s="137">
        <v>250</v>
      </c>
      <c r="F65" s="244">
        <f t="shared" si="12"/>
        <v>0</v>
      </c>
      <c r="G65" s="138">
        <v>385</v>
      </c>
      <c r="H65" s="22"/>
      <c r="I65" s="131">
        <f t="shared" si="11"/>
        <v>0</v>
      </c>
    </row>
    <row r="66" spans="1:9" s="126" customFormat="1" ht="61.5" thickTop="1" thickBot="1" x14ac:dyDescent="0.3">
      <c r="A66" s="127"/>
      <c r="B66" s="134" t="s">
        <v>268</v>
      </c>
      <c r="C66" s="27" t="s">
        <v>269</v>
      </c>
      <c r="D66" s="137" t="s">
        <v>211</v>
      </c>
      <c r="E66" s="137">
        <v>220</v>
      </c>
      <c r="F66" s="244">
        <f t="shared" si="12"/>
        <v>0</v>
      </c>
      <c r="G66" s="138">
        <v>425</v>
      </c>
      <c r="H66" s="133"/>
      <c r="I66" s="131">
        <f t="shared" si="11"/>
        <v>0</v>
      </c>
    </row>
    <row r="67" spans="1:9" ht="61.5" thickTop="1" thickBot="1" x14ac:dyDescent="0.3">
      <c r="A67" s="1"/>
      <c r="B67" s="23" t="s">
        <v>64</v>
      </c>
      <c r="C67" s="27" t="s">
        <v>214</v>
      </c>
      <c r="D67" s="28" t="s">
        <v>213</v>
      </c>
      <c r="E67" s="137">
        <v>260</v>
      </c>
      <c r="F67" s="244">
        <f t="shared" si="12"/>
        <v>0</v>
      </c>
      <c r="G67" s="138">
        <v>445</v>
      </c>
      <c r="H67" s="22"/>
      <c r="I67" s="13">
        <f t="shared" si="11"/>
        <v>0</v>
      </c>
    </row>
    <row r="68" spans="1:9" ht="46.5" thickTop="1" thickBot="1" x14ac:dyDescent="0.3">
      <c r="A68" s="1"/>
      <c r="B68" s="23" t="s">
        <v>215</v>
      </c>
      <c r="C68" s="27" t="s">
        <v>254</v>
      </c>
      <c r="D68" s="28" t="s">
        <v>61</v>
      </c>
      <c r="E68" s="137">
        <v>210</v>
      </c>
      <c r="F68" s="244">
        <f t="shared" si="12"/>
        <v>0</v>
      </c>
      <c r="G68" s="138">
        <v>545</v>
      </c>
      <c r="H68" s="22"/>
      <c r="I68" s="13">
        <f t="shared" si="11"/>
        <v>0</v>
      </c>
    </row>
    <row r="69" spans="1:9" ht="46.5" thickTop="1" thickBot="1" x14ac:dyDescent="0.3">
      <c r="A69" s="1"/>
      <c r="B69" s="23" t="s">
        <v>216</v>
      </c>
      <c r="C69" s="27" t="s">
        <v>217</v>
      </c>
      <c r="D69" s="28" t="s">
        <v>49</v>
      </c>
      <c r="E69" s="137">
        <v>200</v>
      </c>
      <c r="F69" s="244">
        <f t="shared" si="12"/>
        <v>0</v>
      </c>
      <c r="G69" s="138">
        <v>585</v>
      </c>
      <c r="H69" s="22"/>
      <c r="I69" s="13">
        <f t="shared" si="11"/>
        <v>0</v>
      </c>
    </row>
    <row r="70" spans="1:9" ht="17.25" thickTop="1" thickBot="1" x14ac:dyDescent="0.3">
      <c r="A70" s="1"/>
      <c r="B70" s="316" t="s">
        <v>65</v>
      </c>
      <c r="C70" s="317"/>
      <c r="D70" s="317"/>
      <c r="E70" s="317"/>
      <c r="F70" s="317"/>
      <c r="G70" s="317"/>
      <c r="H70" s="317"/>
      <c r="I70" s="318"/>
    </row>
    <row r="71" spans="1:9" ht="46.5" thickTop="1" thickBot="1" x14ac:dyDescent="0.3">
      <c r="A71" s="1"/>
      <c r="B71" s="30" t="s">
        <v>66</v>
      </c>
      <c r="C71" s="31" t="s">
        <v>255</v>
      </c>
      <c r="D71" s="32" t="s">
        <v>219</v>
      </c>
      <c r="E71" s="140">
        <v>100</v>
      </c>
      <c r="F71" s="193">
        <f>H71*E71</f>
        <v>0</v>
      </c>
      <c r="G71" s="136">
        <v>265</v>
      </c>
      <c r="H71" s="22"/>
      <c r="I71" s="13">
        <f>G71*H71</f>
        <v>0</v>
      </c>
    </row>
    <row r="72" spans="1:9" ht="61.5" thickTop="1" thickBot="1" x14ac:dyDescent="0.3">
      <c r="A72" s="1"/>
      <c r="B72" s="33" t="s">
        <v>67</v>
      </c>
      <c r="C72" s="34" t="s">
        <v>68</v>
      </c>
      <c r="D72" s="28" t="s">
        <v>257</v>
      </c>
      <c r="E72" s="137">
        <v>180</v>
      </c>
      <c r="F72" s="193">
        <f t="shared" ref="F72:F76" si="15">H72*E72</f>
        <v>0</v>
      </c>
      <c r="G72" s="138">
        <v>385</v>
      </c>
      <c r="H72" s="22"/>
      <c r="I72" s="13">
        <f>G72*H72</f>
        <v>0</v>
      </c>
    </row>
    <row r="73" spans="1:9" ht="22.5" thickTop="1" thickBot="1" x14ac:dyDescent="0.3">
      <c r="A73" s="1"/>
      <c r="B73" s="23" t="s">
        <v>256</v>
      </c>
      <c r="C73" s="141" t="s">
        <v>261</v>
      </c>
      <c r="D73" s="28" t="s">
        <v>220</v>
      </c>
      <c r="E73" s="137">
        <v>450</v>
      </c>
      <c r="F73" s="193">
        <f t="shared" si="15"/>
        <v>0</v>
      </c>
      <c r="G73" s="138">
        <v>365</v>
      </c>
      <c r="H73" s="22"/>
      <c r="I73" s="13">
        <f>G73*H73</f>
        <v>0</v>
      </c>
    </row>
    <row r="74" spans="1:9" ht="61.5" thickTop="1" thickBot="1" x14ac:dyDescent="0.3">
      <c r="A74" s="1"/>
      <c r="B74" s="23" t="s">
        <v>221</v>
      </c>
      <c r="C74" s="34" t="s">
        <v>259</v>
      </c>
      <c r="D74" s="28" t="s">
        <v>258</v>
      </c>
      <c r="E74" s="137">
        <v>310</v>
      </c>
      <c r="F74" s="193">
        <f t="shared" si="15"/>
        <v>0</v>
      </c>
      <c r="G74" s="138">
        <v>525</v>
      </c>
      <c r="H74" s="22"/>
      <c r="I74" s="13">
        <f>G74*H74</f>
        <v>0</v>
      </c>
    </row>
    <row r="75" spans="1:9" ht="22.5" thickTop="1" thickBot="1" x14ac:dyDescent="0.3">
      <c r="A75" s="1"/>
      <c r="B75" s="23" t="s">
        <v>325</v>
      </c>
      <c r="C75" s="34" t="s">
        <v>70</v>
      </c>
      <c r="D75" s="28" t="s">
        <v>326</v>
      </c>
      <c r="E75" s="137">
        <v>160</v>
      </c>
      <c r="F75" s="193">
        <f t="shared" si="15"/>
        <v>0</v>
      </c>
      <c r="G75" s="138">
        <v>245</v>
      </c>
      <c r="H75" s="22"/>
      <c r="I75" s="13">
        <f>G75*H75</f>
        <v>0</v>
      </c>
    </row>
    <row r="76" spans="1:9" ht="31.5" thickTop="1" thickBot="1" x14ac:dyDescent="0.3">
      <c r="A76" s="1"/>
      <c r="B76" s="35" t="s">
        <v>222</v>
      </c>
      <c r="C76" s="36" t="s">
        <v>260</v>
      </c>
      <c r="D76" s="37" t="s">
        <v>262</v>
      </c>
      <c r="E76" s="142">
        <v>330</v>
      </c>
      <c r="F76" s="268">
        <f t="shared" si="15"/>
        <v>0</v>
      </c>
      <c r="G76" s="139">
        <v>385</v>
      </c>
      <c r="H76" s="22"/>
      <c r="I76" s="13">
        <f>(G76*H76)</f>
        <v>0</v>
      </c>
    </row>
    <row r="77" spans="1:9" ht="17.25" thickTop="1" thickBot="1" x14ac:dyDescent="0.3">
      <c r="A77" s="1"/>
      <c r="B77" s="316" t="s">
        <v>71</v>
      </c>
      <c r="C77" s="317"/>
      <c r="D77" s="317"/>
      <c r="E77" s="317"/>
      <c r="F77" s="317"/>
      <c r="G77" s="317"/>
      <c r="H77" s="317"/>
      <c r="I77" s="318"/>
    </row>
    <row r="78" spans="1:9" ht="46.5" thickTop="1" thickBot="1" x14ac:dyDescent="0.3">
      <c r="A78" s="1"/>
      <c r="B78" s="132" t="s">
        <v>273</v>
      </c>
      <c r="C78" s="147" t="s">
        <v>274</v>
      </c>
      <c r="D78" s="135" t="s">
        <v>287</v>
      </c>
      <c r="E78" s="135">
        <v>290</v>
      </c>
      <c r="F78" s="193">
        <f>H78*E78</f>
        <v>0</v>
      </c>
      <c r="G78" s="136">
        <v>695</v>
      </c>
      <c r="H78" s="22"/>
      <c r="I78" s="13">
        <f t="shared" ref="I78:I84" si="16">G78*H78</f>
        <v>0</v>
      </c>
    </row>
    <row r="79" spans="1:9" ht="31.5" thickTop="1" thickBot="1" x14ac:dyDescent="0.3">
      <c r="A79" s="1"/>
      <c r="B79" s="23" t="s">
        <v>275</v>
      </c>
      <c r="C79" s="34" t="s">
        <v>276</v>
      </c>
      <c r="D79" s="28" t="s">
        <v>288</v>
      </c>
      <c r="E79" s="137">
        <v>340</v>
      </c>
      <c r="F79" s="193">
        <f t="shared" ref="F79:F84" si="17">H79*E79</f>
        <v>0</v>
      </c>
      <c r="G79" s="138">
        <v>695</v>
      </c>
      <c r="H79" s="22"/>
      <c r="I79" s="13">
        <f t="shared" si="16"/>
        <v>0</v>
      </c>
    </row>
    <row r="80" spans="1:9" s="126" customFormat="1" ht="31.5" thickTop="1" thickBot="1" x14ac:dyDescent="0.3">
      <c r="A80" s="127"/>
      <c r="B80" s="134" t="s">
        <v>277</v>
      </c>
      <c r="C80" s="141" t="s">
        <v>278</v>
      </c>
      <c r="D80" s="146" t="s">
        <v>289</v>
      </c>
      <c r="E80" s="137">
        <v>240</v>
      </c>
      <c r="F80" s="193">
        <f t="shared" si="17"/>
        <v>0</v>
      </c>
      <c r="G80" s="138">
        <v>625</v>
      </c>
      <c r="H80" s="133"/>
      <c r="I80" s="131">
        <f t="shared" si="16"/>
        <v>0</v>
      </c>
    </row>
    <row r="81" spans="1:9" ht="31.5" thickTop="1" thickBot="1" x14ac:dyDescent="0.3">
      <c r="A81" s="1"/>
      <c r="B81" s="23" t="s">
        <v>279</v>
      </c>
      <c r="C81" s="38" t="s">
        <v>280</v>
      </c>
      <c r="D81" s="28" t="s">
        <v>290</v>
      </c>
      <c r="E81" s="137">
        <v>310</v>
      </c>
      <c r="F81" s="193">
        <f t="shared" si="17"/>
        <v>0</v>
      </c>
      <c r="G81" s="138">
        <v>545</v>
      </c>
      <c r="H81" s="22"/>
      <c r="I81" s="13">
        <f t="shared" si="16"/>
        <v>0</v>
      </c>
    </row>
    <row r="82" spans="1:9" ht="31.5" thickTop="1" thickBot="1" x14ac:dyDescent="0.3">
      <c r="A82" s="1"/>
      <c r="B82" s="242" t="s">
        <v>321</v>
      </c>
      <c r="C82" s="253" t="s">
        <v>281</v>
      </c>
      <c r="D82" s="243" t="s">
        <v>282</v>
      </c>
      <c r="E82" s="143">
        <v>460</v>
      </c>
      <c r="F82" s="193">
        <f t="shared" si="17"/>
        <v>0</v>
      </c>
      <c r="G82" s="245">
        <v>495</v>
      </c>
      <c r="H82" s="22"/>
      <c r="I82" s="13">
        <f t="shared" si="16"/>
        <v>0</v>
      </c>
    </row>
    <row r="83" spans="1:9" ht="46.5" thickTop="1" thickBot="1" x14ac:dyDescent="0.3">
      <c r="A83" s="1"/>
      <c r="B83" s="220" t="s">
        <v>283</v>
      </c>
      <c r="C83" s="258" t="s">
        <v>284</v>
      </c>
      <c r="D83" s="214" t="s">
        <v>291</v>
      </c>
      <c r="E83" s="214">
        <v>300</v>
      </c>
      <c r="F83" s="193">
        <f t="shared" si="17"/>
        <v>0</v>
      </c>
      <c r="G83" s="227">
        <v>745</v>
      </c>
      <c r="H83" s="133"/>
      <c r="I83" s="13">
        <f t="shared" si="16"/>
        <v>0</v>
      </c>
    </row>
    <row r="84" spans="1:9" s="126" customFormat="1" ht="61.5" thickTop="1" thickBot="1" x14ac:dyDescent="0.3">
      <c r="A84" s="127"/>
      <c r="B84" s="254" t="s">
        <v>285</v>
      </c>
      <c r="C84" s="255" t="s">
        <v>286</v>
      </c>
      <c r="D84" s="256" t="s">
        <v>224</v>
      </c>
      <c r="E84" s="257">
        <v>280</v>
      </c>
      <c r="F84" s="193">
        <f t="shared" si="17"/>
        <v>0</v>
      </c>
      <c r="G84" s="250">
        <v>465</v>
      </c>
      <c r="H84" s="133"/>
      <c r="I84" s="131">
        <f t="shared" si="16"/>
        <v>0</v>
      </c>
    </row>
    <row r="85" spans="1:9" ht="17.25" thickTop="1" thickBot="1" x14ac:dyDescent="0.3">
      <c r="A85" s="1"/>
      <c r="B85" s="316" t="s">
        <v>73</v>
      </c>
      <c r="C85" s="317"/>
      <c r="D85" s="317"/>
      <c r="E85" s="317"/>
      <c r="F85" s="317"/>
      <c r="G85" s="317"/>
      <c r="H85" s="317"/>
      <c r="I85" s="318"/>
    </row>
    <row r="86" spans="1:9" ht="106.5" thickTop="1" thickBot="1" x14ac:dyDescent="0.3">
      <c r="A86" s="41"/>
      <c r="B86" s="21" t="s">
        <v>315</v>
      </c>
      <c r="C86" s="31" t="s">
        <v>292</v>
      </c>
      <c r="D86" s="42" t="s">
        <v>293</v>
      </c>
      <c r="E86" s="145">
        <v>3250</v>
      </c>
      <c r="F86" s="193">
        <f>H86*E86</f>
        <v>0</v>
      </c>
      <c r="G86" s="26">
        <v>3750</v>
      </c>
      <c r="H86" s="22"/>
      <c r="I86" s="13">
        <f>G86*H86</f>
        <v>0</v>
      </c>
    </row>
    <row r="87" spans="1:9" ht="136.5" thickTop="1" thickBot="1" x14ac:dyDescent="0.3">
      <c r="A87" s="41"/>
      <c r="B87" s="23" t="s">
        <v>74</v>
      </c>
      <c r="C87" s="43" t="s">
        <v>294</v>
      </c>
      <c r="D87" s="44" t="s">
        <v>295</v>
      </c>
      <c r="E87" s="146">
        <v>6720</v>
      </c>
      <c r="F87" s="193">
        <f t="shared" ref="F87" si="18">H87*E87</f>
        <v>0</v>
      </c>
      <c r="G87" s="29">
        <v>7350</v>
      </c>
      <c r="H87" s="22"/>
      <c r="I87" s="13">
        <f>G87*H87</f>
        <v>0</v>
      </c>
    </row>
    <row r="88" spans="1:9" s="126" customFormat="1" ht="31.5" thickTop="1" thickBot="1" x14ac:dyDescent="0.3">
      <c r="A88" s="127"/>
      <c r="B88" s="246" t="s">
        <v>75</v>
      </c>
      <c r="C88" s="269" t="s">
        <v>76</v>
      </c>
      <c r="D88" s="273" t="s">
        <v>296</v>
      </c>
      <c r="E88" s="273">
        <v>150</v>
      </c>
      <c r="F88" s="249">
        <f t="shared" ref="F88" si="19">H88*E88</f>
        <v>0</v>
      </c>
      <c r="G88" s="250">
        <v>295</v>
      </c>
      <c r="H88" s="133"/>
      <c r="I88" s="131">
        <f>G88*H88</f>
        <v>0</v>
      </c>
    </row>
    <row r="89" spans="1:9" ht="17.25" thickTop="1" thickBot="1" x14ac:dyDescent="0.3">
      <c r="A89" s="1"/>
      <c r="B89" s="316" t="s">
        <v>77</v>
      </c>
      <c r="C89" s="317"/>
      <c r="D89" s="317"/>
      <c r="E89" s="317"/>
      <c r="F89" s="317"/>
      <c r="G89" s="317"/>
      <c r="H89" s="317"/>
      <c r="I89" s="318"/>
    </row>
    <row r="90" spans="1:9" ht="22.5" thickTop="1" thickBot="1" x14ac:dyDescent="0.3">
      <c r="A90" s="1"/>
      <c r="B90" s="45" t="s">
        <v>78</v>
      </c>
      <c r="C90" s="46"/>
      <c r="D90" s="42" t="s">
        <v>79</v>
      </c>
      <c r="E90" s="145">
        <v>40</v>
      </c>
      <c r="F90" s="193">
        <f>H90*E90</f>
        <v>0</v>
      </c>
      <c r="G90" s="136">
        <v>95</v>
      </c>
      <c r="H90" s="22"/>
      <c r="I90" s="13">
        <f t="shared" ref="I90:I96" si="20">G90*H90</f>
        <v>0</v>
      </c>
    </row>
    <row r="91" spans="1:9" ht="22.5" thickTop="1" thickBot="1" x14ac:dyDescent="0.3">
      <c r="A91" s="1"/>
      <c r="B91" s="47" t="s">
        <v>80</v>
      </c>
      <c r="C91" s="34"/>
      <c r="D91" s="44" t="s">
        <v>79</v>
      </c>
      <c r="E91" s="146">
        <v>40</v>
      </c>
      <c r="F91" s="193">
        <f t="shared" ref="F91:F96" si="21">H91*E91</f>
        <v>0</v>
      </c>
      <c r="G91" s="136">
        <v>95</v>
      </c>
      <c r="H91" s="22"/>
      <c r="I91" s="13">
        <f t="shared" si="20"/>
        <v>0</v>
      </c>
    </row>
    <row r="92" spans="1:9" ht="22.5" thickTop="1" thickBot="1" x14ac:dyDescent="0.3">
      <c r="A92" s="1"/>
      <c r="B92" s="47" t="s">
        <v>81</v>
      </c>
      <c r="C92" s="34"/>
      <c r="D92" s="44" t="s">
        <v>79</v>
      </c>
      <c r="E92" s="146">
        <v>40</v>
      </c>
      <c r="F92" s="193">
        <f t="shared" si="21"/>
        <v>0</v>
      </c>
      <c r="G92" s="136">
        <v>95</v>
      </c>
      <c r="H92" s="22"/>
      <c r="I92" s="13">
        <f t="shared" si="20"/>
        <v>0</v>
      </c>
    </row>
    <row r="93" spans="1:9" ht="22.5" thickTop="1" thickBot="1" x14ac:dyDescent="0.3">
      <c r="A93" s="1"/>
      <c r="B93" s="47" t="s">
        <v>82</v>
      </c>
      <c r="C93" s="34"/>
      <c r="D93" s="44" t="s">
        <v>79</v>
      </c>
      <c r="E93" s="146">
        <v>40</v>
      </c>
      <c r="F93" s="193">
        <f t="shared" si="21"/>
        <v>0</v>
      </c>
      <c r="G93" s="136">
        <v>95</v>
      </c>
      <c r="H93" s="22"/>
      <c r="I93" s="13">
        <f t="shared" si="20"/>
        <v>0</v>
      </c>
    </row>
    <row r="94" spans="1:9" ht="22.5" thickTop="1" thickBot="1" x14ac:dyDescent="0.3">
      <c r="A94" s="1"/>
      <c r="B94" s="47" t="s">
        <v>83</v>
      </c>
      <c r="C94" s="34"/>
      <c r="D94" s="44" t="s">
        <v>79</v>
      </c>
      <c r="E94" s="146">
        <v>40</v>
      </c>
      <c r="F94" s="193">
        <f t="shared" si="21"/>
        <v>0</v>
      </c>
      <c r="G94" s="136">
        <v>95</v>
      </c>
      <c r="H94" s="22"/>
      <c r="I94" s="13">
        <f t="shared" si="20"/>
        <v>0</v>
      </c>
    </row>
    <row r="95" spans="1:9" ht="22.5" thickTop="1" thickBot="1" x14ac:dyDescent="0.3">
      <c r="A95" s="1"/>
      <c r="B95" s="47" t="s">
        <v>84</v>
      </c>
      <c r="C95" s="34"/>
      <c r="D95" s="44" t="s">
        <v>85</v>
      </c>
      <c r="E95" s="146">
        <v>40</v>
      </c>
      <c r="F95" s="193">
        <f t="shared" si="21"/>
        <v>0</v>
      </c>
      <c r="G95" s="136">
        <v>95</v>
      </c>
      <c r="H95" s="22"/>
      <c r="I95" s="13">
        <f t="shared" si="20"/>
        <v>0</v>
      </c>
    </row>
    <row r="96" spans="1:9" ht="22.5" thickTop="1" thickBot="1" x14ac:dyDescent="0.3">
      <c r="A96" s="1"/>
      <c r="B96" s="48" t="s">
        <v>86</v>
      </c>
      <c r="C96" s="39"/>
      <c r="D96" s="49" t="s">
        <v>79</v>
      </c>
      <c r="E96" s="148">
        <v>40</v>
      </c>
      <c r="F96" s="193">
        <f t="shared" si="21"/>
        <v>0</v>
      </c>
      <c r="G96" s="136">
        <v>95</v>
      </c>
      <c r="H96" s="22"/>
      <c r="I96" s="13">
        <f t="shared" si="20"/>
        <v>0</v>
      </c>
    </row>
    <row r="97" spans="1:9" ht="17.25" thickTop="1" thickBot="1" x14ac:dyDescent="0.3">
      <c r="A97" s="1"/>
      <c r="B97" s="319" t="s">
        <v>87</v>
      </c>
      <c r="C97" s="320"/>
      <c r="D97" s="320"/>
      <c r="E97" s="320"/>
      <c r="F97" s="320"/>
      <c r="G97" s="320"/>
      <c r="H97" s="320"/>
      <c r="I97" s="321"/>
    </row>
    <row r="98" spans="1:9" ht="31.5" thickTop="1" thickBot="1" x14ac:dyDescent="0.3">
      <c r="A98" s="1"/>
      <c r="B98" s="21" t="s">
        <v>297</v>
      </c>
      <c r="C98" s="46"/>
      <c r="D98" s="25" t="s">
        <v>88</v>
      </c>
      <c r="E98" s="135">
        <v>150</v>
      </c>
      <c r="F98" s="193">
        <f>H98*E98</f>
        <v>0</v>
      </c>
      <c r="G98" s="136">
        <v>225</v>
      </c>
      <c r="H98" s="22"/>
      <c r="I98" s="13">
        <f>G98*H98</f>
        <v>0</v>
      </c>
    </row>
    <row r="99" spans="1:9" ht="46.5" thickTop="1" thickBot="1" x14ac:dyDescent="0.3">
      <c r="A99" s="1"/>
      <c r="B99" s="48" t="s">
        <v>89</v>
      </c>
      <c r="C99" s="39" t="s">
        <v>298</v>
      </c>
      <c r="D99" s="40" t="s">
        <v>88</v>
      </c>
      <c r="E99" s="144">
        <v>150</v>
      </c>
      <c r="F99" s="193">
        <f>H99*E99</f>
        <v>0</v>
      </c>
      <c r="G99" s="139">
        <v>345</v>
      </c>
      <c r="H99" s="133"/>
      <c r="I99" s="131">
        <f>G99*H99</f>
        <v>0</v>
      </c>
    </row>
    <row r="100" spans="1:9" ht="17.25" thickTop="1" thickBot="1" x14ac:dyDescent="0.3">
      <c r="A100" s="1"/>
      <c r="B100" s="316" t="s">
        <v>90</v>
      </c>
      <c r="C100" s="317"/>
      <c r="D100" s="317"/>
      <c r="E100" s="317"/>
      <c r="F100" s="317"/>
      <c r="G100" s="317"/>
      <c r="H100" s="317"/>
      <c r="I100" s="318"/>
    </row>
    <row r="101" spans="1:9" ht="22.5" thickTop="1" thickBot="1" x14ac:dyDescent="0.3">
      <c r="A101" s="1"/>
      <c r="B101" s="45" t="s">
        <v>91</v>
      </c>
      <c r="C101" s="50"/>
      <c r="D101" s="25" t="s">
        <v>299</v>
      </c>
      <c r="E101" s="135">
        <v>35</v>
      </c>
      <c r="F101" s="193">
        <f>H101*E101</f>
        <v>0</v>
      </c>
      <c r="G101" s="149">
        <v>45</v>
      </c>
      <c r="H101" s="22"/>
      <c r="I101" s="13">
        <f>G101*H101</f>
        <v>0</v>
      </c>
    </row>
    <row r="102" spans="1:9" s="126" customFormat="1" ht="22.5" thickTop="1" thickBot="1" x14ac:dyDescent="0.3">
      <c r="A102" s="127"/>
      <c r="B102" s="45" t="s">
        <v>322</v>
      </c>
      <c r="C102" s="50"/>
      <c r="D102" s="135" t="s">
        <v>299</v>
      </c>
      <c r="E102" s="135">
        <v>36</v>
      </c>
      <c r="F102" s="193">
        <f>H102*E102</f>
        <v>0</v>
      </c>
      <c r="G102" s="149">
        <v>45</v>
      </c>
      <c r="H102" s="133"/>
      <c r="I102" s="131">
        <f>G102*H102</f>
        <v>0</v>
      </c>
    </row>
    <row r="103" spans="1:9" ht="22.5" thickTop="1" thickBot="1" x14ac:dyDescent="0.3">
      <c r="A103" s="1"/>
      <c r="B103" s="47" t="s">
        <v>223</v>
      </c>
      <c r="C103" s="34"/>
      <c r="D103" s="125" t="s">
        <v>69</v>
      </c>
      <c r="E103" s="194">
        <v>180</v>
      </c>
      <c r="F103" s="193">
        <f t="shared" ref="F103:F104" si="22">H103*E103</f>
        <v>0</v>
      </c>
      <c r="G103" s="150">
        <v>135</v>
      </c>
      <c r="H103" s="22"/>
      <c r="I103" s="13">
        <f>(G103*H103)</f>
        <v>0</v>
      </c>
    </row>
    <row r="104" spans="1:9" ht="22.5" thickTop="1" thickBot="1" x14ac:dyDescent="0.3">
      <c r="A104" s="1"/>
      <c r="B104" s="48" t="s">
        <v>92</v>
      </c>
      <c r="C104" s="39"/>
      <c r="D104" s="124" t="s">
        <v>88</v>
      </c>
      <c r="E104" s="195">
        <v>150</v>
      </c>
      <c r="F104" s="193">
        <f t="shared" si="22"/>
        <v>0</v>
      </c>
      <c r="G104" s="151">
        <v>95</v>
      </c>
      <c r="H104" s="22"/>
      <c r="I104" s="13">
        <f>(G104*H104)</f>
        <v>0</v>
      </c>
    </row>
    <row r="105" spans="1:9" ht="17.25" thickTop="1" thickBot="1" x14ac:dyDescent="0.3">
      <c r="A105" s="1"/>
      <c r="B105" s="316" t="s">
        <v>93</v>
      </c>
      <c r="C105" s="317"/>
      <c r="D105" s="317"/>
      <c r="E105" s="317"/>
      <c r="F105" s="317"/>
      <c r="G105" s="317"/>
      <c r="H105" s="317"/>
      <c r="I105" s="318"/>
    </row>
    <row r="106" spans="1:9" ht="22.5" thickTop="1" thickBot="1" x14ac:dyDescent="0.3">
      <c r="A106" s="1"/>
      <c r="B106" s="45" t="s">
        <v>323</v>
      </c>
      <c r="C106" s="31"/>
      <c r="D106" s="32" t="s">
        <v>324</v>
      </c>
      <c r="E106" s="140">
        <v>285</v>
      </c>
      <c r="F106" s="193">
        <f>H106*E106</f>
        <v>0</v>
      </c>
      <c r="G106" s="136">
        <v>365</v>
      </c>
      <c r="H106" s="22"/>
      <c r="I106" s="13">
        <f>G106*H106</f>
        <v>0</v>
      </c>
    </row>
    <row r="107" spans="1:9" ht="31.5" thickTop="1" thickBot="1" x14ac:dyDescent="0.3">
      <c r="A107" s="1"/>
      <c r="B107" s="47" t="s">
        <v>94</v>
      </c>
      <c r="C107" s="43" t="s">
        <v>95</v>
      </c>
      <c r="D107" s="51" t="s">
        <v>96</v>
      </c>
      <c r="E107" s="152">
        <v>130</v>
      </c>
      <c r="F107" s="193">
        <f t="shared" ref="F107:F109" si="23">H107*E107</f>
        <v>0</v>
      </c>
      <c r="G107" s="138">
        <v>265</v>
      </c>
      <c r="H107" s="22"/>
      <c r="I107" s="13">
        <f>G107*H107</f>
        <v>0</v>
      </c>
    </row>
    <row r="108" spans="1:9" s="126" customFormat="1" ht="22.5" thickTop="1" thickBot="1" x14ac:dyDescent="0.3">
      <c r="A108" s="127"/>
      <c r="B108" s="270" t="s">
        <v>300</v>
      </c>
      <c r="C108" s="271"/>
      <c r="D108" s="272" t="s">
        <v>301</v>
      </c>
      <c r="E108" s="272">
        <v>1800</v>
      </c>
      <c r="F108" s="193">
        <f t="shared" si="23"/>
        <v>0</v>
      </c>
      <c r="G108" s="245">
        <v>3450</v>
      </c>
      <c r="H108" s="133"/>
      <c r="I108" s="131"/>
    </row>
    <row r="109" spans="1:9" ht="22.5" thickTop="1" thickBot="1" x14ac:dyDescent="0.3">
      <c r="A109" s="1"/>
      <c r="B109" s="48" t="s">
        <v>97</v>
      </c>
      <c r="C109" s="36" t="s">
        <v>98</v>
      </c>
      <c r="D109" s="37" t="s">
        <v>99</v>
      </c>
      <c r="E109" s="142">
        <v>1500</v>
      </c>
      <c r="F109" s="193">
        <f t="shared" si="23"/>
        <v>0</v>
      </c>
      <c r="G109" s="139">
        <v>1650</v>
      </c>
      <c r="H109" s="22"/>
      <c r="I109" s="13">
        <f>G109*H109</f>
        <v>0</v>
      </c>
    </row>
    <row r="110" spans="1:9" ht="16.5" thickTop="1" thickBot="1" x14ac:dyDescent="0.3">
      <c r="A110" s="1"/>
      <c r="B110" s="322"/>
      <c r="C110" s="322"/>
      <c r="D110" s="322"/>
      <c r="E110" s="322"/>
      <c r="F110" s="322"/>
      <c r="G110" s="322"/>
      <c r="H110" s="322"/>
      <c r="I110" s="322"/>
    </row>
    <row r="111" spans="1:9" ht="24" thickBot="1" x14ac:dyDescent="0.3">
      <c r="A111" s="1"/>
      <c r="B111" s="323" t="s">
        <v>100</v>
      </c>
      <c r="C111" s="324"/>
      <c r="D111" s="324"/>
      <c r="E111" s="324"/>
      <c r="F111" s="324"/>
      <c r="G111" s="324"/>
      <c r="H111" s="324"/>
      <c r="I111" s="325"/>
    </row>
    <row r="112" spans="1:9" ht="15.75" thickBot="1" x14ac:dyDescent="0.3">
      <c r="A112" s="1"/>
      <c r="B112" s="6" t="s">
        <v>15</v>
      </c>
      <c r="C112" s="7" t="s">
        <v>16</v>
      </c>
      <c r="D112" s="7" t="s">
        <v>263</v>
      </c>
      <c r="E112" s="130" t="s">
        <v>186</v>
      </c>
      <c r="F112" s="130"/>
      <c r="G112" s="7" t="s">
        <v>264</v>
      </c>
      <c r="H112" s="52" t="s">
        <v>17</v>
      </c>
      <c r="I112" s="9" t="s">
        <v>184</v>
      </c>
    </row>
    <row r="113" spans="1:9" ht="16.5" thickBot="1" x14ac:dyDescent="0.3">
      <c r="A113" s="1"/>
      <c r="B113" s="326" t="s">
        <v>101</v>
      </c>
      <c r="C113" s="327"/>
      <c r="D113" s="327"/>
      <c r="E113" s="327"/>
      <c r="F113" s="327"/>
      <c r="G113" s="327"/>
      <c r="H113" s="327"/>
      <c r="I113" s="327"/>
    </row>
    <row r="114" spans="1:9" ht="31.5" thickTop="1" thickBot="1" x14ac:dyDescent="0.3">
      <c r="A114" s="1"/>
      <c r="B114" s="53" t="s">
        <v>102</v>
      </c>
      <c r="C114" s="54"/>
      <c r="D114" s="55" t="s">
        <v>103</v>
      </c>
      <c r="E114" s="153">
        <v>250</v>
      </c>
      <c r="F114" s="193">
        <f>H114*E114</f>
        <v>0</v>
      </c>
      <c r="G114" s="56">
        <v>145</v>
      </c>
      <c r="H114" s="22"/>
      <c r="I114" s="57">
        <f>G114*H114</f>
        <v>0</v>
      </c>
    </row>
    <row r="115" spans="1:9" ht="17.25" thickTop="1" thickBot="1" x14ac:dyDescent="0.3">
      <c r="A115" s="1"/>
      <c r="B115" s="276" t="s">
        <v>104</v>
      </c>
      <c r="C115" s="277"/>
      <c r="D115" s="277"/>
      <c r="E115" s="277"/>
      <c r="F115" s="277"/>
      <c r="G115" s="277"/>
      <c r="H115" s="277"/>
      <c r="I115" s="278"/>
    </row>
    <row r="116" spans="1:9" ht="46.5" thickTop="1" thickBot="1" x14ac:dyDescent="0.3">
      <c r="A116" s="1"/>
      <c r="B116" s="53" t="s">
        <v>105</v>
      </c>
      <c r="C116" s="58"/>
      <c r="D116" s="55" t="s">
        <v>106</v>
      </c>
      <c r="E116" s="153">
        <v>750</v>
      </c>
      <c r="F116" s="193">
        <f>H116*E116</f>
        <v>0</v>
      </c>
      <c r="G116" s="59">
        <v>285</v>
      </c>
      <c r="H116" s="22"/>
      <c r="I116" s="57">
        <f>G116*H116</f>
        <v>0</v>
      </c>
    </row>
    <row r="117" spans="1:9" ht="17.25" thickTop="1" thickBot="1" x14ac:dyDescent="0.3">
      <c r="A117" s="1"/>
      <c r="B117" s="276" t="s">
        <v>107</v>
      </c>
      <c r="C117" s="277"/>
      <c r="D117" s="277"/>
      <c r="E117" s="277"/>
      <c r="F117" s="277"/>
      <c r="G117" s="277"/>
      <c r="H117" s="277"/>
      <c r="I117" s="278"/>
    </row>
    <row r="118" spans="1:9" ht="46.5" thickTop="1" thickBot="1" x14ac:dyDescent="0.3">
      <c r="A118" s="1"/>
      <c r="B118" s="53" t="s">
        <v>105</v>
      </c>
      <c r="C118" s="54"/>
      <c r="D118" s="55" t="s">
        <v>108</v>
      </c>
      <c r="E118" s="153">
        <v>1000</v>
      </c>
      <c r="F118" s="193">
        <f>H118*E118</f>
        <v>0</v>
      </c>
      <c r="G118" s="60">
        <v>215</v>
      </c>
      <c r="H118" s="22"/>
      <c r="I118" s="57">
        <f>G118*H118</f>
        <v>0</v>
      </c>
    </row>
    <row r="119" spans="1:9" ht="17.25" thickTop="1" thickBot="1" x14ac:dyDescent="0.3">
      <c r="A119" s="1"/>
      <c r="B119" s="313" t="s">
        <v>109</v>
      </c>
      <c r="C119" s="314"/>
      <c r="D119" s="314"/>
      <c r="E119" s="314"/>
      <c r="F119" s="314"/>
      <c r="G119" s="314"/>
      <c r="H119" s="314"/>
      <c r="I119" s="315"/>
    </row>
    <row r="120" spans="1:9" ht="22.5" thickTop="1" thickBot="1" x14ac:dyDescent="0.3">
      <c r="A120" s="1"/>
      <c r="B120" s="61" t="s">
        <v>110</v>
      </c>
      <c r="C120" s="62" t="s">
        <v>111</v>
      </c>
      <c r="D120" s="63" t="s">
        <v>113</v>
      </c>
      <c r="E120" s="154">
        <v>550</v>
      </c>
      <c r="F120" s="193">
        <f>H120*E120</f>
        <v>0</v>
      </c>
      <c r="G120" s="155">
        <v>145</v>
      </c>
      <c r="H120" s="22"/>
      <c r="I120" s="57">
        <f>G120*H120</f>
        <v>0</v>
      </c>
    </row>
    <row r="121" spans="1:9" ht="22.5" thickTop="1" thickBot="1" x14ac:dyDescent="0.3">
      <c r="A121" s="1"/>
      <c r="B121" s="64" t="s">
        <v>112</v>
      </c>
      <c r="C121" s="65" t="s">
        <v>111</v>
      </c>
      <c r="D121" s="66" t="s">
        <v>113</v>
      </c>
      <c r="E121" s="156">
        <v>500</v>
      </c>
      <c r="F121" s="193">
        <f t="shared" ref="F121:F124" si="24">H121*E121</f>
        <v>0</v>
      </c>
      <c r="G121" s="157">
        <v>225</v>
      </c>
      <c r="H121" s="22"/>
      <c r="I121" s="57">
        <f>G121*H121</f>
        <v>0</v>
      </c>
    </row>
    <row r="122" spans="1:9" ht="22.5" thickTop="1" thickBot="1" x14ac:dyDescent="0.3">
      <c r="A122" s="1"/>
      <c r="B122" s="64" t="s">
        <v>114</v>
      </c>
      <c r="C122" s="65" t="s">
        <v>115</v>
      </c>
      <c r="D122" s="66" t="s">
        <v>116</v>
      </c>
      <c r="E122" s="156">
        <v>330</v>
      </c>
      <c r="F122" s="193">
        <f>H122*E122</f>
        <v>0</v>
      </c>
      <c r="G122" s="158">
        <v>145</v>
      </c>
      <c r="H122" s="22"/>
      <c r="I122" s="57">
        <f>G122*H122</f>
        <v>0</v>
      </c>
    </row>
    <row r="123" spans="1:9" s="126" customFormat="1" ht="22.5" thickTop="1" thickBot="1" x14ac:dyDescent="0.3">
      <c r="A123" s="127"/>
      <c r="B123" s="64" t="s">
        <v>329</v>
      </c>
      <c r="C123" s="65" t="s">
        <v>115</v>
      </c>
      <c r="D123" s="156" t="s">
        <v>113</v>
      </c>
      <c r="E123" s="156">
        <v>331</v>
      </c>
      <c r="F123" s="193">
        <f>H123*E123</f>
        <v>0</v>
      </c>
      <c r="G123" s="158">
        <v>145</v>
      </c>
      <c r="H123" s="133"/>
      <c r="I123" s="57">
        <f>G123*H123</f>
        <v>0</v>
      </c>
    </row>
    <row r="124" spans="1:9" ht="22.5" thickTop="1" thickBot="1" x14ac:dyDescent="0.3">
      <c r="A124" s="1"/>
      <c r="B124" s="67" t="s">
        <v>225</v>
      </c>
      <c r="C124" s="68" t="s">
        <v>115</v>
      </c>
      <c r="D124" s="69" t="s">
        <v>108</v>
      </c>
      <c r="E124" s="159">
        <v>1000</v>
      </c>
      <c r="F124" s="193">
        <f t="shared" si="24"/>
        <v>0</v>
      </c>
      <c r="G124" s="160">
        <v>325</v>
      </c>
      <c r="H124" s="22"/>
      <c r="I124" s="57">
        <f>G124*H124</f>
        <v>0</v>
      </c>
    </row>
    <row r="125" spans="1:9" ht="17.25" thickTop="1" thickBot="1" x14ac:dyDescent="0.3">
      <c r="A125" s="1"/>
      <c r="B125" s="288" t="s">
        <v>117</v>
      </c>
      <c r="C125" s="289"/>
      <c r="D125" s="289"/>
      <c r="E125" s="289"/>
      <c r="F125" s="289"/>
      <c r="G125" s="289"/>
      <c r="H125" s="289"/>
      <c r="I125" s="290"/>
    </row>
    <row r="126" spans="1:9" ht="22.5" thickTop="1" thickBot="1" x14ac:dyDescent="0.3">
      <c r="A126" s="1"/>
      <c r="B126" s="70" t="s">
        <v>118</v>
      </c>
      <c r="C126" s="71"/>
      <c r="D126" s="72" t="s">
        <v>108</v>
      </c>
      <c r="E126" s="161">
        <v>1000</v>
      </c>
      <c r="F126" s="193">
        <f>H126*E126</f>
        <v>0</v>
      </c>
      <c r="G126" s="162">
        <v>375</v>
      </c>
      <c r="H126" s="22"/>
      <c r="I126" s="57">
        <f>G126*H126</f>
        <v>0</v>
      </c>
    </row>
    <row r="127" spans="1:9" ht="61.5" thickTop="1" thickBot="1" x14ac:dyDescent="0.3">
      <c r="A127" s="1"/>
      <c r="B127" s="73" t="s">
        <v>119</v>
      </c>
      <c r="C127" s="74" t="s">
        <v>120</v>
      </c>
      <c r="D127" s="75" t="s">
        <v>108</v>
      </c>
      <c r="E127" s="163">
        <v>1000</v>
      </c>
      <c r="F127" s="193">
        <f>H127*E127</f>
        <v>0</v>
      </c>
      <c r="G127" s="164">
        <v>625</v>
      </c>
      <c r="H127" s="22"/>
      <c r="I127" s="57">
        <f>G127*H127</f>
        <v>0</v>
      </c>
    </row>
    <row r="128" spans="1:9" ht="17.25" thickTop="1" thickBot="1" x14ac:dyDescent="0.3">
      <c r="A128" s="1"/>
      <c r="B128" s="328" t="s">
        <v>121</v>
      </c>
      <c r="C128" s="329"/>
      <c r="D128" s="329"/>
      <c r="E128" s="329"/>
      <c r="F128" s="329"/>
      <c r="G128" s="329"/>
      <c r="H128" s="329"/>
      <c r="I128" s="330"/>
    </row>
    <row r="129" spans="1:9" ht="22.5" thickTop="1" thickBot="1" x14ac:dyDescent="0.3">
      <c r="A129" s="1"/>
      <c r="B129" s="76" t="s">
        <v>122</v>
      </c>
      <c r="C129" s="77"/>
      <c r="D129" s="163" t="s">
        <v>188</v>
      </c>
      <c r="E129" s="165">
        <v>600</v>
      </c>
      <c r="F129" s="193">
        <f>H129*E129</f>
        <v>0</v>
      </c>
      <c r="G129" s="166">
        <v>395</v>
      </c>
      <c r="H129" s="22"/>
      <c r="I129" s="57">
        <f>G129*H129</f>
        <v>0</v>
      </c>
    </row>
    <row r="130" spans="1:9" ht="22.5" thickTop="1" thickBot="1" x14ac:dyDescent="0.3">
      <c r="A130" s="1"/>
      <c r="B130" s="78" t="s">
        <v>123</v>
      </c>
      <c r="C130" s="79"/>
      <c r="D130" s="163" t="s">
        <v>188</v>
      </c>
      <c r="E130" s="165">
        <v>600</v>
      </c>
      <c r="F130" s="193">
        <f t="shared" ref="F130:F132" si="25">H130*E130</f>
        <v>0</v>
      </c>
      <c r="G130" s="166">
        <v>395</v>
      </c>
      <c r="H130" s="22"/>
      <c r="I130" s="57">
        <f>G130*H130</f>
        <v>0</v>
      </c>
    </row>
    <row r="131" spans="1:9" ht="22.5" thickTop="1" thickBot="1" x14ac:dyDescent="0.3">
      <c r="A131" s="1"/>
      <c r="B131" s="78" t="s">
        <v>124</v>
      </c>
      <c r="C131" s="81"/>
      <c r="D131" s="163" t="s">
        <v>188</v>
      </c>
      <c r="E131" s="165">
        <v>600</v>
      </c>
      <c r="F131" s="193">
        <f t="shared" si="25"/>
        <v>0</v>
      </c>
      <c r="G131" s="166">
        <v>395</v>
      </c>
      <c r="H131" s="22"/>
      <c r="I131" s="57">
        <f>G131*H131</f>
        <v>0</v>
      </c>
    </row>
    <row r="132" spans="1:9" ht="22.5" thickTop="1" thickBot="1" x14ac:dyDescent="0.3">
      <c r="A132" s="1"/>
      <c r="B132" s="82" t="s">
        <v>125</v>
      </c>
      <c r="C132" s="83"/>
      <c r="D132" s="163" t="s">
        <v>188</v>
      </c>
      <c r="E132" s="165">
        <v>600</v>
      </c>
      <c r="F132" s="193">
        <f t="shared" si="25"/>
        <v>0</v>
      </c>
      <c r="G132" s="166">
        <v>395</v>
      </c>
      <c r="H132" s="22"/>
      <c r="I132" s="57">
        <f>G132*H132</f>
        <v>0</v>
      </c>
    </row>
    <row r="133" spans="1:9" ht="17.25" thickTop="1" thickBot="1" x14ac:dyDescent="0.3">
      <c r="A133" s="1"/>
      <c r="B133" s="276" t="s">
        <v>126</v>
      </c>
      <c r="C133" s="277"/>
      <c r="D133" s="277"/>
      <c r="E133" s="277"/>
      <c r="F133" s="277"/>
      <c r="G133" s="277"/>
      <c r="H133" s="277"/>
      <c r="I133" s="278"/>
    </row>
    <row r="134" spans="1:9" ht="22.5" thickTop="1" thickBot="1" x14ac:dyDescent="0.3">
      <c r="A134" s="1"/>
      <c r="B134" s="76" t="s">
        <v>127</v>
      </c>
      <c r="C134" s="77"/>
      <c r="D134" s="163" t="s">
        <v>128</v>
      </c>
      <c r="E134" s="165">
        <v>35</v>
      </c>
      <c r="F134" s="193">
        <f>H134*E134</f>
        <v>0</v>
      </c>
      <c r="G134" s="166">
        <v>165</v>
      </c>
      <c r="H134" s="22"/>
      <c r="I134" s="57">
        <f>G134*H134</f>
        <v>0</v>
      </c>
    </row>
    <row r="135" spans="1:9" ht="22.5" thickTop="1" thickBot="1" x14ac:dyDescent="0.3">
      <c r="A135" s="1"/>
      <c r="B135" s="78" t="s">
        <v>129</v>
      </c>
      <c r="C135" s="79"/>
      <c r="D135" s="80" t="s">
        <v>130</v>
      </c>
      <c r="E135" s="167">
        <v>120</v>
      </c>
      <c r="F135" s="193">
        <f t="shared" ref="F135:F136" si="26">H135*E135</f>
        <v>0</v>
      </c>
      <c r="G135" s="168">
        <v>165</v>
      </c>
      <c r="H135" s="22"/>
      <c r="I135" s="57">
        <f>G135*H135</f>
        <v>0</v>
      </c>
    </row>
    <row r="136" spans="1:9" ht="22.5" thickTop="1" thickBot="1" x14ac:dyDescent="0.3">
      <c r="A136" s="1"/>
      <c r="B136" s="82" t="s">
        <v>131</v>
      </c>
      <c r="C136" s="83"/>
      <c r="D136" s="84" t="s">
        <v>132</v>
      </c>
      <c r="E136" s="169">
        <v>175</v>
      </c>
      <c r="F136" s="193">
        <f t="shared" si="26"/>
        <v>0</v>
      </c>
      <c r="G136" s="170">
        <v>225</v>
      </c>
      <c r="H136" s="22"/>
      <c r="I136" s="57">
        <f>G136*H136</f>
        <v>0</v>
      </c>
    </row>
    <row r="137" spans="1:9" ht="16.5" thickTop="1" x14ac:dyDescent="0.25">
      <c r="A137" s="1"/>
      <c r="B137" s="291" t="s">
        <v>133</v>
      </c>
      <c r="C137" s="292"/>
      <c r="D137" s="292"/>
      <c r="E137" s="292"/>
      <c r="F137" s="292"/>
      <c r="G137" s="292"/>
      <c r="H137" s="292"/>
      <c r="I137" s="293"/>
    </row>
    <row r="138" spans="1:9" ht="16.5" thickBot="1" x14ac:dyDescent="0.3">
      <c r="A138" s="1"/>
      <c r="B138" s="313" t="s">
        <v>134</v>
      </c>
      <c r="C138" s="314"/>
      <c r="D138" s="314"/>
      <c r="E138" s="314"/>
      <c r="F138" s="314"/>
      <c r="G138" s="314"/>
      <c r="H138" s="314"/>
      <c r="I138" s="315"/>
    </row>
    <row r="139" spans="1:9" ht="22.5" thickTop="1" thickBot="1" x14ac:dyDescent="0.3">
      <c r="A139" s="1"/>
      <c r="B139" s="85" t="s">
        <v>135</v>
      </c>
      <c r="C139" s="86" t="s">
        <v>202</v>
      </c>
      <c r="D139" s="63" t="s">
        <v>108</v>
      </c>
      <c r="E139" s="154">
        <v>1000</v>
      </c>
      <c r="F139" s="193">
        <f>H139*E139</f>
        <v>0</v>
      </c>
      <c r="G139" s="155">
        <v>1950</v>
      </c>
      <c r="H139" s="22"/>
      <c r="I139" s="57">
        <f t="shared" ref="I139:I145" si="27">G139*H139</f>
        <v>0</v>
      </c>
    </row>
    <row r="140" spans="1:9" ht="22.5" thickTop="1" thickBot="1" x14ac:dyDescent="0.3">
      <c r="A140" s="1"/>
      <c r="B140" s="87" t="s">
        <v>136</v>
      </c>
      <c r="C140" s="89"/>
      <c r="D140" s="88" t="s">
        <v>108</v>
      </c>
      <c r="E140" s="171">
        <v>1000</v>
      </c>
      <c r="F140" s="193">
        <f t="shared" ref="F140:F145" si="28">H140*E140</f>
        <v>0</v>
      </c>
      <c r="G140" s="157">
        <v>3100</v>
      </c>
      <c r="H140" s="22"/>
      <c r="I140" s="57">
        <f t="shared" si="27"/>
        <v>0</v>
      </c>
    </row>
    <row r="141" spans="1:9" ht="22.5" thickTop="1" thickBot="1" x14ac:dyDescent="0.3">
      <c r="A141" s="1"/>
      <c r="B141" s="87" t="s">
        <v>137</v>
      </c>
      <c r="C141" s="89"/>
      <c r="D141" s="88" t="s">
        <v>108</v>
      </c>
      <c r="E141" s="171">
        <v>1000</v>
      </c>
      <c r="F141" s="193">
        <f t="shared" si="28"/>
        <v>0</v>
      </c>
      <c r="G141" s="157">
        <v>3900</v>
      </c>
      <c r="H141" s="22"/>
      <c r="I141" s="57">
        <f t="shared" si="27"/>
        <v>0</v>
      </c>
    </row>
    <row r="142" spans="1:9" ht="22.5" thickTop="1" thickBot="1" x14ac:dyDescent="0.3">
      <c r="A142" s="1"/>
      <c r="B142" s="87" t="s">
        <v>138</v>
      </c>
      <c r="C142" s="89"/>
      <c r="D142" s="88" t="s">
        <v>108</v>
      </c>
      <c r="E142" s="171">
        <v>1000</v>
      </c>
      <c r="F142" s="193">
        <f t="shared" si="28"/>
        <v>0</v>
      </c>
      <c r="G142" s="157">
        <v>3300</v>
      </c>
      <c r="H142" s="22"/>
      <c r="I142" s="57">
        <f t="shared" si="27"/>
        <v>0</v>
      </c>
    </row>
    <row r="143" spans="1:9" ht="22.5" thickTop="1" thickBot="1" x14ac:dyDescent="0.3">
      <c r="A143" s="1"/>
      <c r="B143" s="87" t="s">
        <v>139</v>
      </c>
      <c r="C143" s="89"/>
      <c r="D143" s="88" t="s">
        <v>108</v>
      </c>
      <c r="E143" s="171">
        <v>1000</v>
      </c>
      <c r="F143" s="193">
        <f t="shared" si="28"/>
        <v>0</v>
      </c>
      <c r="G143" s="157">
        <v>2310</v>
      </c>
      <c r="H143" s="22"/>
      <c r="I143" s="57">
        <f t="shared" si="27"/>
        <v>0</v>
      </c>
    </row>
    <row r="144" spans="1:9" ht="22.5" thickTop="1" thickBot="1" x14ac:dyDescent="0.3">
      <c r="A144" s="1"/>
      <c r="B144" s="87" t="s">
        <v>140</v>
      </c>
      <c r="C144" s="90"/>
      <c r="D144" s="88" t="s">
        <v>108</v>
      </c>
      <c r="E144" s="171">
        <v>1000</v>
      </c>
      <c r="F144" s="193">
        <f t="shared" si="28"/>
        <v>0</v>
      </c>
      <c r="G144" s="157">
        <v>3300</v>
      </c>
      <c r="H144" s="22"/>
      <c r="I144" s="57">
        <f t="shared" si="27"/>
        <v>0</v>
      </c>
    </row>
    <row r="145" spans="1:9" ht="22.5" thickTop="1" thickBot="1" x14ac:dyDescent="0.3">
      <c r="A145" s="1"/>
      <c r="B145" s="91" t="s">
        <v>141</v>
      </c>
      <c r="C145" s="92"/>
      <c r="D145" s="93" t="s">
        <v>108</v>
      </c>
      <c r="E145" s="172">
        <v>1000</v>
      </c>
      <c r="F145" s="193">
        <f t="shared" si="28"/>
        <v>0</v>
      </c>
      <c r="G145" s="173">
        <v>3010</v>
      </c>
      <c r="H145" s="22"/>
      <c r="I145" s="57">
        <f t="shared" si="27"/>
        <v>0</v>
      </c>
    </row>
    <row r="146" spans="1:9" ht="17.25" thickTop="1" thickBot="1" x14ac:dyDescent="0.3">
      <c r="A146" s="1"/>
      <c r="B146" s="288" t="s">
        <v>142</v>
      </c>
      <c r="C146" s="289"/>
      <c r="D146" s="289"/>
      <c r="E146" s="289"/>
      <c r="F146" s="289"/>
      <c r="G146" s="289"/>
      <c r="H146" s="289"/>
      <c r="I146" s="290"/>
    </row>
    <row r="147" spans="1:9" ht="22.5" thickTop="1" thickBot="1" x14ac:dyDescent="0.3">
      <c r="A147" s="1"/>
      <c r="B147" s="61" t="s">
        <v>143</v>
      </c>
      <c r="C147" s="94"/>
      <c r="D147" s="63" t="s">
        <v>113</v>
      </c>
      <c r="E147" s="154">
        <v>500</v>
      </c>
      <c r="F147" s="193">
        <f>H147*E147</f>
        <v>0</v>
      </c>
      <c r="G147" s="155">
        <v>950</v>
      </c>
      <c r="H147" s="22"/>
      <c r="I147" s="57">
        <f>G147*H147</f>
        <v>0</v>
      </c>
    </row>
    <row r="148" spans="1:9" ht="22.5" thickTop="1" thickBot="1" x14ac:dyDescent="0.3">
      <c r="A148" s="1"/>
      <c r="B148" s="95" t="s">
        <v>144</v>
      </c>
      <c r="C148" s="89"/>
      <c r="D148" s="88" t="s">
        <v>113</v>
      </c>
      <c r="E148" s="171">
        <v>500</v>
      </c>
      <c r="F148" s="193">
        <f t="shared" ref="F148:F150" si="29">H148*E148</f>
        <v>0</v>
      </c>
      <c r="G148" s="157">
        <v>1450</v>
      </c>
      <c r="H148" s="22"/>
      <c r="I148" s="57">
        <f>G148*H148</f>
        <v>0</v>
      </c>
    </row>
    <row r="149" spans="1:9" ht="22.5" thickTop="1" thickBot="1" x14ac:dyDescent="0.3">
      <c r="A149" s="1"/>
      <c r="B149" s="95" t="s">
        <v>145</v>
      </c>
      <c r="C149" s="89"/>
      <c r="D149" s="88" t="s">
        <v>146</v>
      </c>
      <c r="E149" s="171">
        <v>700</v>
      </c>
      <c r="F149" s="193">
        <f t="shared" si="29"/>
        <v>0</v>
      </c>
      <c r="G149" s="157">
        <v>3010</v>
      </c>
      <c r="H149" s="22"/>
      <c r="I149" s="57">
        <f>G149*H149</f>
        <v>0</v>
      </c>
    </row>
    <row r="150" spans="1:9" ht="22.5" thickTop="1" thickBot="1" x14ac:dyDescent="0.3">
      <c r="A150" s="1"/>
      <c r="B150" s="96" t="s">
        <v>147</v>
      </c>
      <c r="C150" s="97"/>
      <c r="D150" s="93" t="s">
        <v>113</v>
      </c>
      <c r="E150" s="172">
        <v>500</v>
      </c>
      <c r="F150" s="193">
        <f t="shared" si="29"/>
        <v>0</v>
      </c>
      <c r="G150" s="173">
        <v>2650</v>
      </c>
      <c r="H150" s="22"/>
      <c r="I150" s="57">
        <f>G150*H150</f>
        <v>0</v>
      </c>
    </row>
    <row r="151" spans="1:9" ht="17.25" thickTop="1" thickBot="1" x14ac:dyDescent="0.3">
      <c r="A151" s="1"/>
      <c r="B151" s="288" t="s">
        <v>148</v>
      </c>
      <c r="C151" s="289"/>
      <c r="D151" s="289"/>
      <c r="E151" s="289"/>
      <c r="F151" s="289"/>
      <c r="G151" s="289"/>
      <c r="H151" s="289"/>
      <c r="I151" s="290"/>
    </row>
    <row r="152" spans="1:9" ht="22.5" thickTop="1" thickBot="1" x14ac:dyDescent="0.3">
      <c r="A152" s="1"/>
      <c r="B152" s="61" t="s">
        <v>149</v>
      </c>
      <c r="C152" s="98"/>
      <c r="D152" s="63" t="s">
        <v>146</v>
      </c>
      <c r="E152" s="154">
        <v>700</v>
      </c>
      <c r="F152" s="193">
        <f>H152*E152</f>
        <v>0</v>
      </c>
      <c r="G152" s="155">
        <v>2310</v>
      </c>
      <c r="H152" s="22"/>
      <c r="I152" s="57">
        <f>G152*H152</f>
        <v>0</v>
      </c>
    </row>
    <row r="153" spans="1:9" ht="22.5" thickTop="1" thickBot="1" x14ac:dyDescent="0.3">
      <c r="A153" s="1"/>
      <c r="B153" s="95" t="s">
        <v>150</v>
      </c>
      <c r="C153" s="99"/>
      <c r="D153" s="88" t="s">
        <v>108</v>
      </c>
      <c r="E153" s="171">
        <v>1000</v>
      </c>
      <c r="F153" s="193">
        <f t="shared" ref="F153:F155" si="30">H153*E153</f>
        <v>0</v>
      </c>
      <c r="G153" s="157">
        <v>8500</v>
      </c>
      <c r="H153" s="22"/>
      <c r="I153" s="57">
        <f>G153*H153</f>
        <v>0</v>
      </c>
    </row>
    <row r="154" spans="1:9" ht="22.5" thickTop="1" thickBot="1" x14ac:dyDescent="0.3">
      <c r="A154" s="1"/>
      <c r="B154" s="95" t="s">
        <v>151</v>
      </c>
      <c r="C154" s="90"/>
      <c r="D154" s="88" t="s">
        <v>108</v>
      </c>
      <c r="E154" s="171">
        <v>1000</v>
      </c>
      <c r="F154" s="193">
        <f t="shared" si="30"/>
        <v>0</v>
      </c>
      <c r="G154" s="157">
        <v>13100</v>
      </c>
      <c r="H154" s="22"/>
      <c r="I154" s="57">
        <f>G154*H154</f>
        <v>0</v>
      </c>
    </row>
    <row r="155" spans="1:9" ht="22.5" thickTop="1" thickBot="1" x14ac:dyDescent="0.3">
      <c r="A155" s="1"/>
      <c r="B155" s="96" t="s">
        <v>152</v>
      </c>
      <c r="C155" s="100"/>
      <c r="D155" s="93" t="s">
        <v>146</v>
      </c>
      <c r="E155" s="172">
        <v>700</v>
      </c>
      <c r="F155" s="193">
        <f t="shared" si="30"/>
        <v>0</v>
      </c>
      <c r="G155" s="173">
        <v>17500</v>
      </c>
      <c r="H155" s="22"/>
      <c r="I155" s="57">
        <f>G155*H155</f>
        <v>0</v>
      </c>
    </row>
    <row r="156" spans="1:9" ht="17.25" thickTop="1" thickBot="1" x14ac:dyDescent="0.3">
      <c r="A156" s="1"/>
      <c r="B156" s="288" t="s">
        <v>153</v>
      </c>
      <c r="C156" s="289"/>
      <c r="D156" s="289"/>
      <c r="E156" s="289"/>
      <c r="F156" s="289"/>
      <c r="G156" s="289"/>
      <c r="H156" s="289"/>
      <c r="I156" s="290"/>
    </row>
    <row r="157" spans="1:9" ht="22.5" thickTop="1" thickBot="1" x14ac:dyDescent="0.3">
      <c r="A157" s="1"/>
      <c r="B157" s="61" t="s">
        <v>154</v>
      </c>
      <c r="C157" s="94"/>
      <c r="D157" s="63" t="s">
        <v>108</v>
      </c>
      <c r="E157" s="154">
        <v>1000</v>
      </c>
      <c r="F157" s="193">
        <f>H157*E157</f>
        <v>0</v>
      </c>
      <c r="G157" s="155">
        <v>7300</v>
      </c>
      <c r="H157" s="22"/>
      <c r="I157" s="57">
        <f t="shared" ref="I157:I165" si="31">G157*H157</f>
        <v>0</v>
      </c>
    </row>
    <row r="158" spans="1:9" ht="22.5" thickTop="1" thickBot="1" x14ac:dyDescent="0.3">
      <c r="A158" s="1"/>
      <c r="B158" s="95" t="s">
        <v>155</v>
      </c>
      <c r="C158" s="99"/>
      <c r="D158" s="88" t="s">
        <v>108</v>
      </c>
      <c r="E158" s="171">
        <v>1000</v>
      </c>
      <c r="F158" s="193">
        <f t="shared" ref="F158:F165" si="32">H158*E158</f>
        <v>0</v>
      </c>
      <c r="G158" s="157">
        <v>2700</v>
      </c>
      <c r="H158" s="22"/>
      <c r="I158" s="57">
        <f t="shared" si="31"/>
        <v>0</v>
      </c>
    </row>
    <row r="159" spans="1:9" ht="22.5" thickTop="1" thickBot="1" x14ac:dyDescent="0.3">
      <c r="A159" s="1"/>
      <c r="B159" s="64" t="s">
        <v>156</v>
      </c>
      <c r="C159" s="65"/>
      <c r="D159" s="66" t="s">
        <v>146</v>
      </c>
      <c r="E159" s="156">
        <v>700</v>
      </c>
      <c r="F159" s="193">
        <f t="shared" si="32"/>
        <v>0</v>
      </c>
      <c r="G159" s="157">
        <v>2030</v>
      </c>
      <c r="H159" s="22"/>
      <c r="I159" s="57">
        <f>G159*H159</f>
        <v>0</v>
      </c>
    </row>
    <row r="160" spans="1:9" ht="22.5" thickTop="1" thickBot="1" x14ac:dyDescent="0.3">
      <c r="A160" s="1"/>
      <c r="B160" s="64" t="s">
        <v>157</v>
      </c>
      <c r="C160" s="65"/>
      <c r="D160" s="66" t="s">
        <v>108</v>
      </c>
      <c r="E160" s="156">
        <v>1000</v>
      </c>
      <c r="F160" s="193">
        <f t="shared" si="32"/>
        <v>0</v>
      </c>
      <c r="G160" s="157">
        <v>3900</v>
      </c>
      <c r="H160" s="22"/>
      <c r="I160" s="57">
        <f>G160*H160</f>
        <v>0</v>
      </c>
    </row>
    <row r="161" spans="1:9" ht="22.5" thickTop="1" thickBot="1" x14ac:dyDescent="0.3">
      <c r="A161" s="1"/>
      <c r="B161" s="95" t="s">
        <v>158</v>
      </c>
      <c r="C161" s="89"/>
      <c r="D161" s="88" t="s">
        <v>108</v>
      </c>
      <c r="E161" s="171">
        <v>1000</v>
      </c>
      <c r="F161" s="193">
        <f t="shared" si="32"/>
        <v>0</v>
      </c>
      <c r="G161" s="174">
        <v>4700</v>
      </c>
      <c r="H161" s="22"/>
      <c r="I161" s="57">
        <f t="shared" si="31"/>
        <v>0</v>
      </c>
    </row>
    <row r="162" spans="1:9" ht="22.5" thickTop="1" thickBot="1" x14ac:dyDescent="0.3">
      <c r="A162" s="1"/>
      <c r="B162" s="95" t="s">
        <v>159</v>
      </c>
      <c r="C162" s="89"/>
      <c r="D162" s="88" t="s">
        <v>146</v>
      </c>
      <c r="E162" s="171">
        <v>700</v>
      </c>
      <c r="F162" s="193">
        <f t="shared" si="32"/>
        <v>0</v>
      </c>
      <c r="G162" s="174">
        <v>7350</v>
      </c>
      <c r="H162" s="22"/>
      <c r="I162" s="57">
        <f t="shared" si="31"/>
        <v>0</v>
      </c>
    </row>
    <row r="163" spans="1:9" ht="22.5" thickTop="1" thickBot="1" x14ac:dyDescent="0.3">
      <c r="A163" s="1"/>
      <c r="B163" s="101" t="s">
        <v>160</v>
      </c>
      <c r="C163" s="65"/>
      <c r="D163" s="102" t="s">
        <v>146</v>
      </c>
      <c r="E163" s="175">
        <v>700</v>
      </c>
      <c r="F163" s="193">
        <f t="shared" si="32"/>
        <v>0</v>
      </c>
      <c r="G163" s="174">
        <v>6510</v>
      </c>
      <c r="H163" s="22"/>
      <c r="I163" s="57">
        <f>G163*H163</f>
        <v>0</v>
      </c>
    </row>
    <row r="164" spans="1:9" ht="22.5" thickTop="1" thickBot="1" x14ac:dyDescent="0.3">
      <c r="A164" s="1"/>
      <c r="B164" s="95" t="s">
        <v>161</v>
      </c>
      <c r="C164" s="89"/>
      <c r="D164" s="88" t="s">
        <v>108</v>
      </c>
      <c r="E164" s="171">
        <v>1000</v>
      </c>
      <c r="F164" s="193">
        <f t="shared" si="32"/>
        <v>0</v>
      </c>
      <c r="G164" s="174">
        <v>5300</v>
      </c>
      <c r="H164" s="22"/>
      <c r="I164" s="57">
        <f t="shared" si="31"/>
        <v>0</v>
      </c>
    </row>
    <row r="165" spans="1:9" ht="22.5" thickTop="1" thickBot="1" x14ac:dyDescent="0.3">
      <c r="A165" s="1"/>
      <c r="B165" s="96" t="s">
        <v>162</v>
      </c>
      <c r="C165" s="92"/>
      <c r="D165" s="93" t="s">
        <v>108</v>
      </c>
      <c r="E165" s="172">
        <v>1000</v>
      </c>
      <c r="F165" s="193">
        <f t="shared" si="32"/>
        <v>0</v>
      </c>
      <c r="G165" s="176">
        <v>4300</v>
      </c>
      <c r="H165" s="22"/>
      <c r="I165" s="57">
        <f t="shared" si="31"/>
        <v>0</v>
      </c>
    </row>
    <row r="166" spans="1:9" ht="17.25" thickTop="1" thickBot="1" x14ac:dyDescent="0.3">
      <c r="A166" s="1"/>
      <c r="B166" s="276" t="s">
        <v>163</v>
      </c>
      <c r="C166" s="277"/>
      <c r="D166" s="277"/>
      <c r="E166" s="277"/>
      <c r="F166" s="277"/>
      <c r="G166" s="277"/>
      <c r="H166" s="277"/>
      <c r="I166" s="278"/>
    </row>
    <row r="167" spans="1:9" ht="22.5" thickTop="1" thickBot="1" x14ac:dyDescent="0.3">
      <c r="A167" s="1"/>
      <c r="B167" s="103" t="s">
        <v>320</v>
      </c>
      <c r="C167" s="104"/>
      <c r="D167" s="105" t="s">
        <v>146</v>
      </c>
      <c r="E167" s="177">
        <v>700</v>
      </c>
      <c r="F167" s="193">
        <f>H167*E167</f>
        <v>0</v>
      </c>
      <c r="G167" s="106">
        <v>1890</v>
      </c>
      <c r="H167" s="22"/>
      <c r="I167" s="57">
        <f>G167*H167</f>
        <v>0</v>
      </c>
    </row>
    <row r="168" spans="1:9" ht="17.25" thickTop="1" thickBot="1" x14ac:dyDescent="0.3">
      <c r="A168" s="1"/>
      <c r="B168" s="276" t="s">
        <v>164</v>
      </c>
      <c r="C168" s="277"/>
      <c r="D168" s="277"/>
      <c r="E168" s="277"/>
      <c r="F168" s="277"/>
      <c r="G168" s="277"/>
      <c r="H168" s="277"/>
      <c r="I168" s="278"/>
    </row>
    <row r="169" spans="1:9" ht="22.5" thickTop="1" thickBot="1" x14ac:dyDescent="0.3">
      <c r="A169" s="1"/>
      <c r="B169" s="61" t="s">
        <v>165</v>
      </c>
      <c r="C169" s="94"/>
      <c r="D169" s="63" t="s">
        <v>146</v>
      </c>
      <c r="E169" s="154">
        <v>1000</v>
      </c>
      <c r="F169" s="193">
        <f>H169*E169</f>
        <v>0</v>
      </c>
      <c r="G169" s="179">
        <v>2730</v>
      </c>
      <c r="H169" s="22"/>
      <c r="I169" s="57">
        <f>G169*H169</f>
        <v>0</v>
      </c>
    </row>
    <row r="170" spans="1:9" ht="22.5" thickTop="1" thickBot="1" x14ac:dyDescent="0.3">
      <c r="A170" s="1"/>
      <c r="B170" s="95" t="s">
        <v>166</v>
      </c>
      <c r="C170" s="89"/>
      <c r="D170" s="88" t="s">
        <v>108</v>
      </c>
      <c r="E170" s="171">
        <v>1000</v>
      </c>
      <c r="F170" s="193">
        <f t="shared" ref="F170:F171" si="33">H170*E170</f>
        <v>0</v>
      </c>
      <c r="G170" s="174">
        <v>4500</v>
      </c>
      <c r="H170" s="22"/>
      <c r="I170" s="57">
        <f>G170*H170</f>
        <v>0</v>
      </c>
    </row>
    <row r="171" spans="1:9" ht="22.5" thickTop="1" thickBot="1" x14ac:dyDescent="0.3">
      <c r="A171" s="1"/>
      <c r="B171" s="96" t="s">
        <v>167</v>
      </c>
      <c r="C171" s="92"/>
      <c r="D171" s="93" t="s">
        <v>108</v>
      </c>
      <c r="E171" s="172">
        <v>1000</v>
      </c>
      <c r="F171" s="193">
        <f t="shared" si="33"/>
        <v>0</v>
      </c>
      <c r="G171" s="176">
        <v>4500</v>
      </c>
      <c r="H171" s="22"/>
      <c r="I171" s="57">
        <f>G171*H171</f>
        <v>0</v>
      </c>
    </row>
    <row r="172" spans="1:9" ht="17.25" thickTop="1" thickBot="1" x14ac:dyDescent="0.3">
      <c r="A172" s="1"/>
      <c r="B172" s="276" t="s">
        <v>168</v>
      </c>
      <c r="C172" s="277"/>
      <c r="D172" s="277"/>
      <c r="E172" s="277"/>
      <c r="F172" s="277"/>
      <c r="G172" s="277"/>
      <c r="H172" s="277"/>
      <c r="I172" s="278"/>
    </row>
    <row r="173" spans="1:9" ht="22.5" thickTop="1" thickBot="1" x14ac:dyDescent="0.3">
      <c r="A173" s="1"/>
      <c r="B173" s="61" t="s">
        <v>316</v>
      </c>
      <c r="C173" s="94"/>
      <c r="D173" s="63" t="s">
        <v>108</v>
      </c>
      <c r="E173" s="154">
        <v>1000</v>
      </c>
      <c r="F173" s="193">
        <f>H173*E173</f>
        <v>0</v>
      </c>
      <c r="G173" s="179">
        <v>3900</v>
      </c>
      <c r="H173" s="22"/>
      <c r="I173" s="57">
        <f>G173*H173</f>
        <v>0</v>
      </c>
    </row>
    <row r="174" spans="1:9" ht="22.5" thickTop="1" thickBot="1" x14ac:dyDescent="0.3">
      <c r="A174" s="1"/>
      <c r="B174" s="95" t="s">
        <v>317</v>
      </c>
      <c r="C174" s="89"/>
      <c r="D174" s="88" t="s">
        <v>108</v>
      </c>
      <c r="E174" s="171">
        <v>1000</v>
      </c>
      <c r="F174" s="193">
        <f t="shared" ref="F174:F176" si="34">H174*E174</f>
        <v>0</v>
      </c>
      <c r="G174" s="174">
        <v>3900</v>
      </c>
      <c r="H174" s="22"/>
      <c r="I174" s="57">
        <f>G174*H174</f>
        <v>0</v>
      </c>
    </row>
    <row r="175" spans="1:9" ht="22.5" thickTop="1" thickBot="1" x14ac:dyDescent="0.3">
      <c r="A175" s="1"/>
      <c r="B175" s="95" t="s">
        <v>318</v>
      </c>
      <c r="C175" s="89"/>
      <c r="D175" s="88" t="s">
        <v>108</v>
      </c>
      <c r="E175" s="171">
        <v>1000</v>
      </c>
      <c r="F175" s="193">
        <f t="shared" si="34"/>
        <v>0</v>
      </c>
      <c r="G175" s="174">
        <v>3900</v>
      </c>
      <c r="H175" s="22"/>
      <c r="I175" s="57">
        <f>G175*H175</f>
        <v>0</v>
      </c>
    </row>
    <row r="176" spans="1:9" ht="22.5" thickTop="1" thickBot="1" x14ac:dyDescent="0.3">
      <c r="A176" s="1"/>
      <c r="B176" s="96" t="s">
        <v>169</v>
      </c>
      <c r="C176" s="92"/>
      <c r="D176" s="93" t="s">
        <v>108</v>
      </c>
      <c r="E176" s="172">
        <v>1000</v>
      </c>
      <c r="F176" s="193">
        <f t="shared" si="34"/>
        <v>0</v>
      </c>
      <c r="G176" s="176">
        <v>3900</v>
      </c>
      <c r="H176" s="22"/>
      <c r="I176" s="57">
        <f>G176*H176</f>
        <v>0</v>
      </c>
    </row>
    <row r="177" spans="1:9" ht="17.25" thickTop="1" thickBot="1" x14ac:dyDescent="0.3">
      <c r="A177" s="1"/>
      <c r="B177" s="276" t="s">
        <v>170</v>
      </c>
      <c r="C177" s="277"/>
      <c r="D177" s="277"/>
      <c r="E177" s="277"/>
      <c r="F177" s="277"/>
      <c r="G177" s="277"/>
      <c r="H177" s="277"/>
      <c r="I177" s="278"/>
    </row>
    <row r="178" spans="1:9" ht="22.5" thickTop="1" thickBot="1" x14ac:dyDescent="0.3">
      <c r="A178" s="1"/>
      <c r="B178" s="103" t="s">
        <v>319</v>
      </c>
      <c r="C178" s="107"/>
      <c r="D178" s="108" t="s">
        <v>106</v>
      </c>
      <c r="E178" s="180">
        <v>750</v>
      </c>
      <c r="F178" s="193">
        <f>H178*E178</f>
        <v>0</v>
      </c>
      <c r="G178" s="178">
        <v>6250</v>
      </c>
      <c r="H178" s="22"/>
      <c r="I178" s="57">
        <f>G178*H178</f>
        <v>0</v>
      </c>
    </row>
    <row r="179" spans="1:9" ht="17.25" thickTop="1" thickBot="1" x14ac:dyDescent="0.3">
      <c r="A179" s="1"/>
      <c r="B179" s="276" t="s">
        <v>171</v>
      </c>
      <c r="C179" s="277"/>
      <c r="D179" s="277"/>
      <c r="E179" s="277"/>
      <c r="F179" s="277"/>
      <c r="G179" s="277"/>
      <c r="H179" s="277"/>
      <c r="I179" s="278"/>
    </row>
    <row r="180" spans="1:9" ht="22.5" thickTop="1" thickBot="1" x14ac:dyDescent="0.3">
      <c r="A180" s="1"/>
      <c r="B180" s="61" t="s">
        <v>172</v>
      </c>
      <c r="C180" s="109"/>
      <c r="D180" s="110" t="s">
        <v>106</v>
      </c>
      <c r="E180" s="181">
        <v>750</v>
      </c>
      <c r="F180" s="193">
        <f>H180*E180</f>
        <v>0</v>
      </c>
      <c r="G180" s="182">
        <v>1650</v>
      </c>
      <c r="H180" s="22"/>
      <c r="I180" s="57">
        <f>G180*H180</f>
        <v>0</v>
      </c>
    </row>
    <row r="181" spans="1:9" ht="22.5" thickTop="1" thickBot="1" x14ac:dyDescent="0.3">
      <c r="A181" s="1"/>
      <c r="B181" s="95" t="s">
        <v>173</v>
      </c>
      <c r="C181" s="89"/>
      <c r="D181" s="111" t="s">
        <v>106</v>
      </c>
      <c r="E181" s="183">
        <v>750</v>
      </c>
      <c r="F181" s="193">
        <f t="shared" ref="F181:F184" si="35">H181*E181</f>
        <v>0</v>
      </c>
      <c r="G181" s="174">
        <v>1650</v>
      </c>
      <c r="H181" s="22"/>
      <c r="I181" s="57">
        <f>G181*H181</f>
        <v>0</v>
      </c>
    </row>
    <row r="182" spans="1:9" ht="22.5" thickTop="1" thickBot="1" x14ac:dyDescent="0.3">
      <c r="A182" s="1"/>
      <c r="B182" s="95" t="s">
        <v>174</v>
      </c>
      <c r="C182" s="90"/>
      <c r="D182" s="111" t="s">
        <v>106</v>
      </c>
      <c r="E182" s="183">
        <v>750</v>
      </c>
      <c r="F182" s="193">
        <f t="shared" si="35"/>
        <v>0</v>
      </c>
      <c r="G182" s="184">
        <v>1550</v>
      </c>
      <c r="H182" s="22"/>
      <c r="I182" s="57">
        <f>G182*H182</f>
        <v>0</v>
      </c>
    </row>
    <row r="183" spans="1:9" ht="22.5" thickTop="1" thickBot="1" x14ac:dyDescent="0.3">
      <c r="A183" s="1"/>
      <c r="B183" s="95" t="s">
        <v>175</v>
      </c>
      <c r="C183" s="89"/>
      <c r="D183" s="111" t="s">
        <v>106</v>
      </c>
      <c r="E183" s="183">
        <v>750</v>
      </c>
      <c r="F183" s="193">
        <f t="shared" si="35"/>
        <v>0</v>
      </c>
      <c r="G183" s="174">
        <v>950</v>
      </c>
      <c r="H183" s="22"/>
      <c r="I183" s="57">
        <f>G183*H183</f>
        <v>0</v>
      </c>
    </row>
    <row r="184" spans="1:9" ht="22.5" thickTop="1" thickBot="1" x14ac:dyDescent="0.3">
      <c r="A184" s="1"/>
      <c r="B184" s="96" t="s">
        <v>176</v>
      </c>
      <c r="C184" s="92"/>
      <c r="D184" s="112" t="s">
        <v>106</v>
      </c>
      <c r="E184" s="185">
        <v>750</v>
      </c>
      <c r="F184" s="193">
        <f t="shared" si="35"/>
        <v>0</v>
      </c>
      <c r="G184" s="176">
        <v>950</v>
      </c>
      <c r="H184" s="22"/>
      <c r="I184" s="57">
        <f>G184*H184</f>
        <v>0</v>
      </c>
    </row>
    <row r="185" spans="1:9" ht="16.5" thickTop="1" x14ac:dyDescent="0.25">
      <c r="A185" s="1"/>
      <c r="B185" s="279" t="s">
        <v>177</v>
      </c>
      <c r="C185" s="280"/>
      <c r="D185" s="280"/>
      <c r="E185" s="280"/>
      <c r="F185" s="280"/>
      <c r="G185" s="280"/>
      <c r="H185" s="280"/>
      <c r="I185" s="281"/>
    </row>
    <row r="186" spans="1:9" ht="15.75" x14ac:dyDescent="0.25">
      <c r="A186" s="1"/>
      <c r="B186" s="282" t="s">
        <v>178</v>
      </c>
      <c r="C186" s="283"/>
      <c r="D186" s="283"/>
      <c r="E186" s="283"/>
      <c r="F186" s="283"/>
      <c r="G186" s="283"/>
      <c r="H186" s="283"/>
      <c r="I186" s="284"/>
    </row>
    <row r="187" spans="1:9" ht="16.5" thickBot="1" x14ac:dyDescent="0.3">
      <c r="A187" s="1"/>
      <c r="B187" s="285" t="s">
        <v>179</v>
      </c>
      <c r="C187" s="286"/>
      <c r="D187" s="286"/>
      <c r="E187" s="286"/>
      <c r="F187" s="286"/>
      <c r="G187" s="286"/>
      <c r="H187" s="286"/>
      <c r="I187" s="287"/>
    </row>
    <row r="188" spans="1:9" ht="22.5" thickTop="1" thickBot="1" x14ac:dyDescent="0.3">
      <c r="A188" s="1"/>
      <c r="B188" s="61" t="s">
        <v>302</v>
      </c>
      <c r="C188" s="113" t="s">
        <v>303</v>
      </c>
      <c r="D188" s="110" t="s">
        <v>106</v>
      </c>
      <c r="E188" s="181">
        <v>750</v>
      </c>
      <c r="F188" s="193">
        <f>H188*E188</f>
        <v>0</v>
      </c>
      <c r="G188" s="155">
        <v>950</v>
      </c>
      <c r="H188" s="22"/>
      <c r="I188" s="57">
        <f>G188*H188</f>
        <v>0</v>
      </c>
    </row>
    <row r="189" spans="1:9" ht="22.5" thickTop="1" thickBot="1" x14ac:dyDescent="0.3">
      <c r="A189" s="1"/>
      <c r="B189" s="96" t="s">
        <v>304</v>
      </c>
      <c r="C189" s="113" t="s">
        <v>303</v>
      </c>
      <c r="D189" s="112" t="s">
        <v>106</v>
      </c>
      <c r="E189" s="185">
        <v>750</v>
      </c>
      <c r="F189" s="193">
        <f>H189*E189</f>
        <v>0</v>
      </c>
      <c r="G189" s="173">
        <v>2450</v>
      </c>
      <c r="H189" s="22"/>
      <c r="I189" s="57">
        <f>G189*H189</f>
        <v>0</v>
      </c>
    </row>
    <row r="190" spans="1:9" ht="17.25" thickTop="1" thickBot="1" x14ac:dyDescent="0.3">
      <c r="A190" s="1"/>
      <c r="B190" s="304" t="s">
        <v>180</v>
      </c>
      <c r="C190" s="305"/>
      <c r="D190" s="305"/>
      <c r="E190" s="305"/>
      <c r="F190" s="305"/>
      <c r="G190" s="305"/>
      <c r="H190" s="305"/>
      <c r="I190" s="306"/>
    </row>
    <row r="191" spans="1:9" ht="22.5" thickTop="1" thickBot="1" x14ac:dyDescent="0.3">
      <c r="A191" s="1"/>
      <c r="B191" s="61" t="s">
        <v>305</v>
      </c>
      <c r="C191" s="113" t="s">
        <v>303</v>
      </c>
      <c r="D191" s="110" t="s">
        <v>106</v>
      </c>
      <c r="E191" s="181">
        <v>750</v>
      </c>
      <c r="F191" s="193">
        <f>H191*E191</f>
        <v>0</v>
      </c>
      <c r="G191" s="155">
        <v>1050</v>
      </c>
      <c r="H191" s="22"/>
      <c r="I191" s="57">
        <f>G191*H191</f>
        <v>0</v>
      </c>
    </row>
    <row r="192" spans="1:9" ht="22.5" thickTop="1" thickBot="1" x14ac:dyDescent="0.3">
      <c r="A192" s="1"/>
      <c r="B192" s="96" t="s">
        <v>306</v>
      </c>
      <c r="C192" s="113" t="s">
        <v>303</v>
      </c>
      <c r="D192" s="112" t="s">
        <v>106</v>
      </c>
      <c r="E192" s="185">
        <v>750</v>
      </c>
      <c r="F192" s="193">
        <f>H192*E192</f>
        <v>0</v>
      </c>
      <c r="G192" s="173">
        <v>1150</v>
      </c>
      <c r="H192" s="22"/>
      <c r="I192" s="57">
        <f>G192*H192</f>
        <v>0</v>
      </c>
    </row>
    <row r="193" spans="1:9" ht="17.25" thickTop="1" thickBot="1" x14ac:dyDescent="0.3">
      <c r="A193" s="1"/>
      <c r="B193" s="298" t="s">
        <v>181</v>
      </c>
      <c r="C193" s="299"/>
      <c r="D193" s="299"/>
      <c r="E193" s="299"/>
      <c r="F193" s="299"/>
      <c r="G193" s="299"/>
      <c r="H193" s="299"/>
      <c r="I193" s="300"/>
    </row>
    <row r="194" spans="1:9" ht="22.5" thickTop="1" thickBot="1" x14ac:dyDescent="0.3">
      <c r="A194" s="1"/>
      <c r="B194" s="103" t="s">
        <v>307</v>
      </c>
      <c r="C194" s="113" t="s">
        <v>303</v>
      </c>
      <c r="D194" s="108" t="s">
        <v>106</v>
      </c>
      <c r="E194" s="180">
        <v>750</v>
      </c>
      <c r="F194" s="193">
        <f>H194*E194</f>
        <v>0</v>
      </c>
      <c r="G194" s="114">
        <v>1150</v>
      </c>
      <c r="H194" s="22"/>
      <c r="I194" s="57">
        <f>G194*H194</f>
        <v>0</v>
      </c>
    </row>
    <row r="195" spans="1:9" ht="16.5" thickTop="1" x14ac:dyDescent="0.25">
      <c r="A195" s="1"/>
      <c r="B195" s="301" t="s">
        <v>182</v>
      </c>
      <c r="C195" s="302"/>
      <c r="D195" s="302"/>
      <c r="E195" s="302"/>
      <c r="F195" s="302"/>
      <c r="G195" s="302"/>
      <c r="H195" s="302"/>
      <c r="I195" s="303"/>
    </row>
    <row r="196" spans="1:9" ht="16.5" thickBot="1" x14ac:dyDescent="0.3">
      <c r="A196" s="1"/>
      <c r="B196" s="285" t="s">
        <v>179</v>
      </c>
      <c r="C196" s="286"/>
      <c r="D196" s="286"/>
      <c r="E196" s="286"/>
      <c r="F196" s="286"/>
      <c r="G196" s="286"/>
      <c r="H196" s="286"/>
      <c r="I196" s="287"/>
    </row>
    <row r="197" spans="1:9" ht="22.5" thickTop="1" thickBot="1" x14ac:dyDescent="0.3">
      <c r="A197" s="1"/>
      <c r="B197" s="103" t="s">
        <v>308</v>
      </c>
      <c r="C197" s="113" t="s">
        <v>303</v>
      </c>
      <c r="D197" s="108" t="s">
        <v>106</v>
      </c>
      <c r="E197" s="180">
        <v>750</v>
      </c>
      <c r="F197" s="193">
        <f>H197*E197</f>
        <v>0</v>
      </c>
      <c r="G197" s="114">
        <v>1300</v>
      </c>
      <c r="H197" s="22"/>
      <c r="I197" s="57">
        <f>G197*H197</f>
        <v>0</v>
      </c>
    </row>
    <row r="198" spans="1:9" ht="17.25" thickTop="1" thickBot="1" x14ac:dyDescent="0.3">
      <c r="A198" s="1"/>
      <c r="B198" s="304" t="s">
        <v>180</v>
      </c>
      <c r="C198" s="305"/>
      <c r="D198" s="305"/>
      <c r="E198" s="305"/>
      <c r="F198" s="305"/>
      <c r="G198" s="305"/>
      <c r="H198" s="305"/>
      <c r="I198" s="306"/>
    </row>
    <row r="199" spans="1:9" ht="22.5" thickTop="1" thickBot="1" x14ac:dyDescent="0.3">
      <c r="A199" s="1"/>
      <c r="B199" s="61" t="s">
        <v>309</v>
      </c>
      <c r="C199" s="113" t="s">
        <v>303</v>
      </c>
      <c r="D199" s="110" t="s">
        <v>106</v>
      </c>
      <c r="E199" s="181">
        <v>750</v>
      </c>
      <c r="F199" s="193">
        <f>H199*E199</f>
        <v>0</v>
      </c>
      <c r="G199" s="155">
        <v>950</v>
      </c>
      <c r="H199" s="22"/>
      <c r="I199" s="57">
        <f>G199*H199</f>
        <v>0</v>
      </c>
    </row>
    <row r="200" spans="1:9" ht="22.5" thickTop="1" thickBot="1" x14ac:dyDescent="0.3">
      <c r="A200" s="1"/>
      <c r="B200" s="95" t="s">
        <v>310</v>
      </c>
      <c r="C200" s="113" t="s">
        <v>303</v>
      </c>
      <c r="D200" s="111" t="s">
        <v>106</v>
      </c>
      <c r="E200" s="183">
        <v>750</v>
      </c>
      <c r="F200" s="193">
        <f t="shared" ref="F200:F201" si="36">H200*E200</f>
        <v>0</v>
      </c>
      <c r="G200" s="157">
        <v>1300</v>
      </c>
      <c r="H200" s="22"/>
      <c r="I200" s="57">
        <f>G200*H200</f>
        <v>0</v>
      </c>
    </row>
    <row r="201" spans="1:9" ht="22.5" thickTop="1" thickBot="1" x14ac:dyDescent="0.3">
      <c r="A201" s="1"/>
      <c r="B201" s="96" t="s">
        <v>311</v>
      </c>
      <c r="C201" s="113" t="s">
        <v>303</v>
      </c>
      <c r="D201" s="112" t="s">
        <v>106</v>
      </c>
      <c r="E201" s="185">
        <v>750</v>
      </c>
      <c r="F201" s="193">
        <f t="shared" si="36"/>
        <v>0</v>
      </c>
      <c r="G201" s="173">
        <v>1150</v>
      </c>
      <c r="H201" s="22"/>
      <c r="I201" s="57">
        <f>G201*H201</f>
        <v>0</v>
      </c>
    </row>
    <row r="202" spans="1:9" ht="17.25" thickTop="1" thickBot="1" x14ac:dyDescent="0.3">
      <c r="A202" s="1"/>
      <c r="B202" s="298" t="s">
        <v>183</v>
      </c>
      <c r="C202" s="299"/>
      <c r="D202" s="299"/>
      <c r="E202" s="299"/>
      <c r="F202" s="299"/>
      <c r="G202" s="299"/>
      <c r="H202" s="299"/>
      <c r="I202" s="300"/>
    </row>
    <row r="203" spans="1:9" ht="22.5" thickTop="1" thickBot="1" x14ac:dyDescent="0.3">
      <c r="A203" s="1"/>
      <c r="B203" s="115" t="s">
        <v>312</v>
      </c>
      <c r="C203" s="113" t="s">
        <v>303</v>
      </c>
      <c r="D203" s="116" t="s">
        <v>106</v>
      </c>
      <c r="E203" s="186">
        <v>750</v>
      </c>
      <c r="F203" s="193">
        <f>H203*E203</f>
        <v>0</v>
      </c>
      <c r="G203" s="155">
        <v>1200</v>
      </c>
      <c r="H203" s="22"/>
      <c r="I203" s="57">
        <f>G203*H203</f>
        <v>0</v>
      </c>
    </row>
    <row r="204" spans="1:9" ht="17.25" thickTop="1" thickBot="1" x14ac:dyDescent="0.3">
      <c r="A204" s="1"/>
      <c r="B204" s="298" t="s">
        <v>181</v>
      </c>
      <c r="C204" s="299"/>
      <c r="D204" s="299"/>
      <c r="E204" s="299"/>
      <c r="F204" s="299"/>
      <c r="G204" s="299"/>
      <c r="H204" s="299"/>
      <c r="I204" s="300"/>
    </row>
    <row r="205" spans="1:9" ht="22.5" thickTop="1" thickBot="1" x14ac:dyDescent="0.3">
      <c r="A205" s="1"/>
      <c r="B205" s="61" t="s">
        <v>226</v>
      </c>
      <c r="C205" s="113" t="s">
        <v>313</v>
      </c>
      <c r="D205" s="110" t="s">
        <v>106</v>
      </c>
      <c r="E205" s="181">
        <v>750</v>
      </c>
      <c r="F205" s="193">
        <f>H205*E205</f>
        <v>0</v>
      </c>
      <c r="G205" s="155">
        <v>1050</v>
      </c>
      <c r="H205" s="22"/>
      <c r="I205" s="57">
        <f>G205*H205</f>
        <v>0</v>
      </c>
    </row>
    <row r="206" spans="1:9" ht="22.5" thickTop="1" thickBot="1" x14ac:dyDescent="0.3">
      <c r="A206" s="1"/>
      <c r="B206" s="96" t="s">
        <v>227</v>
      </c>
      <c r="C206" s="113" t="s">
        <v>314</v>
      </c>
      <c r="D206" s="112" t="s">
        <v>106</v>
      </c>
      <c r="E206" s="185">
        <v>750</v>
      </c>
      <c r="F206" s="193">
        <f>H206*E206</f>
        <v>0</v>
      </c>
      <c r="G206" s="173">
        <v>1250</v>
      </c>
      <c r="H206" s="22"/>
      <c r="I206" s="57">
        <f>G206*H206</f>
        <v>0</v>
      </c>
    </row>
    <row r="207" spans="1:9" ht="22.5" thickTop="1" thickBot="1" x14ac:dyDescent="0.3">
      <c r="A207" s="1"/>
      <c r="B207" s="117"/>
      <c r="C207" s="118"/>
      <c r="D207" s="119"/>
      <c r="E207" s="187"/>
      <c r="F207" s="187"/>
      <c r="G207" s="119"/>
      <c r="H207" s="120"/>
      <c r="I207" s="119"/>
    </row>
    <row r="208" spans="1:9" ht="21.75" thickBot="1" x14ac:dyDescent="0.3">
      <c r="A208" s="1"/>
      <c r="B208" s="309" t="s">
        <v>191</v>
      </c>
      <c r="C208" s="310"/>
      <c r="D208" s="197"/>
      <c r="E208" s="189"/>
      <c r="F208" s="189"/>
      <c r="G208" s="307" t="s">
        <v>184</v>
      </c>
      <c r="H208" s="308"/>
      <c r="I208" s="121">
        <f>SUM(I26:I206)</f>
        <v>0</v>
      </c>
    </row>
    <row r="209" spans="1:9" ht="21.75" thickBot="1" x14ac:dyDescent="0.3">
      <c r="A209" s="1"/>
      <c r="B209" s="206" t="s">
        <v>192</v>
      </c>
      <c r="C209" s="207" t="s">
        <v>193</v>
      </c>
      <c r="D209" s="198"/>
      <c r="E209" s="191"/>
      <c r="F209" s="191"/>
      <c r="G209" s="119"/>
      <c r="H209" s="120"/>
      <c r="I209" s="119"/>
    </row>
    <row r="210" spans="1:9" s="126" customFormat="1" ht="21.75" thickBot="1" x14ac:dyDescent="0.4">
      <c r="A210" s="127"/>
      <c r="B210" s="202">
        <f>SUM(F26:F28,F30:F39,F41:F56,F58:F69,F78:F84,F86:F88,F90:F96,F98:F99,F101:F104,F71:F76)/C15</f>
        <v>0</v>
      </c>
      <c r="C210" s="203">
        <f>SUM(B210,F114,F116,F118,F120:F124,F126:F127)/C15</f>
        <v>0</v>
      </c>
      <c r="D210" s="198"/>
      <c r="E210" s="191"/>
      <c r="F210" s="191"/>
      <c r="G210" s="307" t="s">
        <v>190</v>
      </c>
      <c r="H210" s="308"/>
      <c r="I210" s="190">
        <f>I208/C15</f>
        <v>0</v>
      </c>
    </row>
    <row r="211" spans="1:9" s="126" customFormat="1" ht="21.75" thickBot="1" x14ac:dyDescent="0.35">
      <c r="A211" s="127"/>
      <c r="B211" s="311" t="s">
        <v>194</v>
      </c>
      <c r="C211" s="312"/>
      <c r="D211" s="198"/>
      <c r="E211" s="191"/>
      <c r="F211" s="191"/>
      <c r="G211" s="187"/>
      <c r="H211" s="188"/>
      <c r="I211" s="187"/>
    </row>
    <row r="212" spans="1:9" ht="21.75" thickBot="1" x14ac:dyDescent="0.35">
      <c r="A212" s="1"/>
      <c r="B212" s="204">
        <f>B210-1300</f>
        <v>-1300</v>
      </c>
      <c r="C212" s="205">
        <f>C210-1500</f>
        <v>-1500</v>
      </c>
      <c r="D212" s="199"/>
      <c r="E212" s="187"/>
      <c r="F212" s="187"/>
      <c r="G212" s="294" t="s">
        <v>187</v>
      </c>
      <c r="H212" s="295"/>
      <c r="I212" s="121">
        <f>MROUND(I208/10,5)</f>
        <v>0</v>
      </c>
    </row>
    <row r="213" spans="1:9" ht="21.75" thickBot="1" x14ac:dyDescent="0.3">
      <c r="A213" s="1"/>
      <c r="B213" s="123"/>
      <c r="C213" s="198"/>
      <c r="D213" s="200"/>
      <c r="E213" s="192"/>
      <c r="F213" s="192"/>
      <c r="G213" s="119"/>
      <c r="H213" s="120"/>
      <c r="I213" s="119"/>
    </row>
    <row r="214" spans="1:9" ht="21.75" thickBot="1" x14ac:dyDescent="0.3">
      <c r="A214" s="1"/>
      <c r="B214" s="122"/>
      <c r="C214" s="201"/>
      <c r="D214" s="199"/>
      <c r="E214" s="187"/>
      <c r="F214" s="187"/>
      <c r="G214" s="296" t="s">
        <v>185</v>
      </c>
      <c r="H214" s="297"/>
      <c r="I214" s="121">
        <f>I208+I212</f>
        <v>0</v>
      </c>
    </row>
  </sheetData>
  <mergeCells count="61">
    <mergeCell ref="C9:I9"/>
    <mergeCell ref="B1:I1"/>
    <mergeCell ref="B2:I5"/>
    <mergeCell ref="B6:I6"/>
    <mergeCell ref="B7:I7"/>
    <mergeCell ref="C8:I8"/>
    <mergeCell ref="B57:I57"/>
    <mergeCell ref="C10:I10"/>
    <mergeCell ref="C11:I11"/>
    <mergeCell ref="C12:I12"/>
    <mergeCell ref="C13:I13"/>
    <mergeCell ref="C14:I14"/>
    <mergeCell ref="C15:I15"/>
    <mergeCell ref="C16:I16"/>
    <mergeCell ref="B23:I23"/>
    <mergeCell ref="B25:I25"/>
    <mergeCell ref="B29:I29"/>
    <mergeCell ref="B40:I40"/>
    <mergeCell ref="B18:I21"/>
    <mergeCell ref="B138:I138"/>
    <mergeCell ref="B117:I117"/>
    <mergeCell ref="B70:I70"/>
    <mergeCell ref="B77:I77"/>
    <mergeCell ref="B85:I85"/>
    <mergeCell ref="B89:I89"/>
    <mergeCell ref="B97:I97"/>
    <mergeCell ref="B100:I100"/>
    <mergeCell ref="B105:I105"/>
    <mergeCell ref="B110:I110"/>
    <mergeCell ref="B111:I111"/>
    <mergeCell ref="B113:I113"/>
    <mergeCell ref="B115:I115"/>
    <mergeCell ref="B119:I119"/>
    <mergeCell ref="B125:I125"/>
    <mergeCell ref="B128:I128"/>
    <mergeCell ref="B133:I133"/>
    <mergeCell ref="B137:I137"/>
    <mergeCell ref="G212:H212"/>
    <mergeCell ref="G214:H214"/>
    <mergeCell ref="B193:I193"/>
    <mergeCell ref="B195:I195"/>
    <mergeCell ref="B196:I196"/>
    <mergeCell ref="B198:I198"/>
    <mergeCell ref="B202:I202"/>
    <mergeCell ref="B204:I204"/>
    <mergeCell ref="G210:H210"/>
    <mergeCell ref="B208:C208"/>
    <mergeCell ref="B211:C211"/>
    <mergeCell ref="G208:H208"/>
    <mergeCell ref="B190:I190"/>
    <mergeCell ref="B146:I146"/>
    <mergeCell ref="B151:I151"/>
    <mergeCell ref="B156:I156"/>
    <mergeCell ref="B166:I166"/>
    <mergeCell ref="B168:I168"/>
    <mergeCell ref="B177:I177"/>
    <mergeCell ref="B179:I179"/>
    <mergeCell ref="B185:I185"/>
    <mergeCell ref="B186:I186"/>
    <mergeCell ref="B187:I187"/>
    <mergeCell ref="B172:I172"/>
  </mergeCells>
  <conditionalFormatting sqref="B212:C212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4">
    <dataValidation type="list" allowBlank="1" showErrorMessage="1" sqref="C16:I16">
      <formula1>$N$1:$N$6</formula1>
    </dataValidation>
    <dataValidation type="list" allowBlank="1" showErrorMessage="1" sqref="C14:I14">
      <formula1>$M$1:$M$25</formula1>
    </dataValidation>
    <dataValidation type="whole" allowBlank="1" showErrorMessage="1" sqref="C15:I15">
      <formula1>0</formula1>
      <formula2>100</formula2>
    </dataValidation>
    <dataValidation type="date" allowBlank="1" showErrorMessage="1" sqref="C13:I13">
      <formula1>1</formula1>
      <formula2>73415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2016-07-29T14:49:56Z</dcterms:created>
  <dcterms:modified xsi:type="dcterms:W3CDTF">2017-01-18T11:59:39Z</dcterms:modified>
</cp:coreProperties>
</file>